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105" windowWidth="15120" windowHeight="801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10" r:id="rId6"/>
    <sheet name="Лист7" sheetId="6" r:id="rId7"/>
    <sheet name="Лист8" sheetId="7" r:id="rId8"/>
    <sheet name="Лист9" sheetId="8" r:id="rId9"/>
    <sheet name="Лист10" sheetId="9" r:id="rId10"/>
    <sheet name="Лист11" sheetId="11" r:id="rId11"/>
    <sheet name="Лист12" sheetId="12" r:id="rId12"/>
  </sheets>
  <calcPr calcId="124519"/>
</workbook>
</file>

<file path=xl/calcChain.xml><?xml version="1.0" encoding="utf-8"?>
<calcChain xmlns="http://schemas.openxmlformats.org/spreadsheetml/2006/main">
  <c r="R14" i="11"/>
  <c r="E14"/>
  <c r="G14"/>
  <c r="F21" i="1"/>
  <c r="U13" i="6"/>
  <c r="V12" i="5"/>
  <c r="U12"/>
  <c r="I15" i="3"/>
  <c r="H15"/>
  <c r="AA15" i="7"/>
  <c r="Z15"/>
  <c r="Y15"/>
  <c r="X15"/>
  <c r="W15"/>
  <c r="V15"/>
  <c r="U15"/>
  <c r="T15"/>
  <c r="S15"/>
  <c r="R15"/>
  <c r="Q15"/>
  <c r="P15"/>
  <c r="S21" i="4" l="1"/>
  <c r="S11"/>
  <c r="F11"/>
  <c r="F21"/>
  <c r="F22" s="1"/>
  <c r="X11" i="6"/>
  <c r="S11"/>
  <c r="F11"/>
  <c r="W11"/>
  <c r="J11"/>
  <c r="AA11"/>
  <c r="Z11"/>
  <c r="Y11"/>
  <c r="V11"/>
  <c r="U11"/>
  <c r="T11"/>
  <c r="R11"/>
  <c r="Q11"/>
  <c r="P11"/>
  <c r="N11"/>
  <c r="M11"/>
  <c r="L11"/>
  <c r="K11"/>
  <c r="I11"/>
  <c r="H11"/>
  <c r="G11"/>
  <c r="E11"/>
  <c r="D11"/>
  <c r="C11"/>
  <c r="F10" i="10"/>
  <c r="F20" i="2"/>
  <c r="F20" i="1"/>
  <c r="E10" i="3"/>
  <c r="F9" i="9"/>
  <c r="AA19"/>
  <c r="Z19"/>
  <c r="Y19"/>
  <c r="X19"/>
  <c r="W19"/>
  <c r="V19"/>
  <c r="U19"/>
  <c r="T19"/>
  <c r="S19"/>
  <c r="R19"/>
  <c r="Q19"/>
  <c r="P19"/>
  <c r="N19"/>
  <c r="M19"/>
  <c r="L19"/>
  <c r="K19"/>
  <c r="J19"/>
  <c r="I19"/>
  <c r="H19"/>
  <c r="G19"/>
  <c r="F19"/>
  <c r="F20" s="1"/>
  <c r="E19"/>
  <c r="D19"/>
  <c r="C19"/>
  <c r="F11" i="1"/>
  <c r="C11"/>
  <c r="N20"/>
  <c r="M20"/>
  <c r="L20"/>
  <c r="K20"/>
  <c r="J20"/>
  <c r="I20"/>
  <c r="H20"/>
  <c r="G20"/>
  <c r="E20"/>
  <c r="D20"/>
  <c r="C20"/>
  <c r="S20" i="2"/>
  <c r="U12"/>
  <c r="V12"/>
  <c r="AA11" i="1"/>
  <c r="Z11"/>
  <c r="Y11"/>
  <c r="X11"/>
  <c r="W11"/>
  <c r="V11"/>
  <c r="U11"/>
  <c r="T11"/>
  <c r="S11"/>
  <c r="R11"/>
  <c r="Q11"/>
  <c r="P11"/>
  <c r="N11"/>
  <c r="M11"/>
  <c r="L11"/>
  <c r="K11"/>
  <c r="J11"/>
  <c r="I11"/>
  <c r="H11"/>
  <c r="G11"/>
  <c r="E11"/>
  <c r="D11"/>
  <c r="F20" i="8"/>
  <c r="F21" s="1"/>
  <c r="E20"/>
  <c r="D10"/>
  <c r="V10"/>
  <c r="S10"/>
  <c r="F10"/>
  <c r="S19" i="7"/>
  <c r="S20" s="1"/>
  <c r="S10"/>
  <c r="F10"/>
  <c r="F19"/>
  <c r="F20" s="1"/>
  <c r="V19" i="3"/>
  <c r="T19"/>
  <c r="U19"/>
  <c r="N19"/>
  <c r="M19"/>
  <c r="L19"/>
  <c r="K19"/>
  <c r="J19"/>
  <c r="I19"/>
  <c r="H19"/>
  <c r="G19"/>
  <c r="F19"/>
  <c r="E19"/>
  <c r="D19"/>
  <c r="C19"/>
  <c r="F10"/>
  <c r="C10"/>
  <c r="S10"/>
  <c r="F20" i="6"/>
  <c r="AA19" i="10"/>
  <c r="Z19"/>
  <c r="Y19"/>
  <c r="X19"/>
  <c r="W19"/>
  <c r="V19"/>
  <c r="U19"/>
  <c r="T19"/>
  <c r="S19"/>
  <c r="R19"/>
  <c r="Q19"/>
  <c r="P19"/>
  <c r="N19"/>
  <c r="M19"/>
  <c r="L19"/>
  <c r="K19"/>
  <c r="I19"/>
  <c r="G19"/>
  <c r="F19"/>
  <c r="E19"/>
  <c r="D19"/>
  <c r="C19"/>
  <c r="H13"/>
  <c r="H19" s="1"/>
  <c r="J13"/>
  <c r="J19" s="1"/>
  <c r="H13" i="5"/>
  <c r="I13"/>
  <c r="J13"/>
  <c r="K13"/>
  <c r="L13"/>
  <c r="M13"/>
  <c r="N13"/>
  <c r="F20" i="3" l="1"/>
  <c r="F20" i="10"/>
  <c r="S22" i="4"/>
  <c r="F21" i="6"/>
  <c r="P5" i="3"/>
  <c r="Q5"/>
  <c r="R5"/>
  <c r="S5"/>
  <c r="T5"/>
  <c r="U5"/>
  <c r="V5"/>
  <c r="W5"/>
  <c r="X5"/>
  <c r="Y5"/>
  <c r="Z5"/>
  <c r="AA5"/>
  <c r="P6"/>
  <c r="Q6"/>
  <c r="R6"/>
  <c r="S6"/>
  <c r="T6"/>
  <c r="U6"/>
  <c r="V6"/>
  <c r="W6"/>
  <c r="X6"/>
  <c r="Y6"/>
  <c r="Z6"/>
  <c r="AA6"/>
  <c r="D10"/>
  <c r="D20" s="1"/>
  <c r="G10"/>
  <c r="G20" s="1"/>
  <c r="H10"/>
  <c r="H20" s="1"/>
  <c r="I10"/>
  <c r="I20" s="1"/>
  <c r="J10"/>
  <c r="K10"/>
  <c r="K20" s="1"/>
  <c r="L10"/>
  <c r="L20" s="1"/>
  <c r="M10"/>
  <c r="M20" s="1"/>
  <c r="N10"/>
  <c r="P10"/>
  <c r="P20" s="1"/>
  <c r="Q10"/>
  <c r="R10"/>
  <c r="T10"/>
  <c r="U10"/>
  <c r="U20" s="1"/>
  <c r="V10"/>
  <c r="V20" s="1"/>
  <c r="W10"/>
  <c r="X10"/>
  <c r="Y10"/>
  <c r="Z10"/>
  <c r="AA10"/>
  <c r="P19"/>
  <c r="Q19"/>
  <c r="R19"/>
  <c r="S19"/>
  <c r="S20" s="1"/>
  <c r="T14"/>
  <c r="U14"/>
  <c r="V14"/>
  <c r="W19"/>
  <c r="X19"/>
  <c r="X20" s="1"/>
  <c r="Y19"/>
  <c r="Z19"/>
  <c r="AA19"/>
  <c r="C20"/>
  <c r="E20"/>
  <c r="J20"/>
  <c r="N20"/>
  <c r="T20"/>
  <c r="Y20"/>
  <c r="Q20" l="1"/>
  <c r="AA20"/>
  <c r="Z20"/>
  <c r="W20"/>
  <c r="R20"/>
  <c r="W14" i="11"/>
  <c r="V14"/>
  <c r="P14"/>
  <c r="B14"/>
  <c r="S9" i="9" l="1"/>
  <c r="AA10" i="7"/>
  <c r="Z10"/>
  <c r="Y10"/>
  <c r="X10"/>
  <c r="W10"/>
  <c r="V10"/>
  <c r="U10"/>
  <c r="T10"/>
  <c r="R10"/>
  <c r="Q10"/>
  <c r="P10"/>
  <c r="N10"/>
  <c r="M10"/>
  <c r="L10"/>
  <c r="K10"/>
  <c r="J10"/>
  <c r="I10"/>
  <c r="H10"/>
  <c r="G10"/>
  <c r="E10"/>
  <c r="D10"/>
  <c r="C10"/>
  <c r="S20" i="6"/>
  <c r="AA20"/>
  <c r="Z20"/>
  <c r="Y20"/>
  <c r="X20"/>
  <c r="W20"/>
  <c r="V20"/>
  <c r="U20"/>
  <c r="T20"/>
  <c r="R20"/>
  <c r="Q20"/>
  <c r="P20"/>
  <c r="H20"/>
  <c r="G20"/>
  <c r="D20"/>
  <c r="C20"/>
  <c r="N20"/>
  <c r="M20"/>
  <c r="L20"/>
  <c r="K20"/>
  <c r="I20"/>
  <c r="E20"/>
  <c r="S10" i="10"/>
  <c r="AA10"/>
  <c r="Z10"/>
  <c r="Y10"/>
  <c r="X10"/>
  <c r="W10"/>
  <c r="V10"/>
  <c r="U10"/>
  <c r="T10"/>
  <c r="R10"/>
  <c r="Q10"/>
  <c r="P10"/>
  <c r="N10"/>
  <c r="M10"/>
  <c r="L10"/>
  <c r="K10"/>
  <c r="J10"/>
  <c r="I10"/>
  <c r="H10"/>
  <c r="G10"/>
  <c r="E10"/>
  <c r="D10"/>
  <c r="C10"/>
  <c r="F19" i="5"/>
  <c r="E19"/>
  <c r="S10"/>
  <c r="F10"/>
  <c r="S19"/>
  <c r="I15" i="2"/>
  <c r="H15"/>
  <c r="G15"/>
  <c r="C20"/>
  <c r="AA10" i="5"/>
  <c r="Z10"/>
  <c r="Y10"/>
  <c r="X10"/>
  <c r="W10"/>
  <c r="V10"/>
  <c r="U10"/>
  <c r="T10"/>
  <c r="R10"/>
  <c r="Q10"/>
  <c r="P10"/>
  <c r="N10"/>
  <c r="M10"/>
  <c r="L10"/>
  <c r="K10"/>
  <c r="J10"/>
  <c r="I10"/>
  <c r="H10"/>
  <c r="G10"/>
  <c r="E10"/>
  <c r="D10"/>
  <c r="C10"/>
  <c r="X11" i="4"/>
  <c r="V11"/>
  <c r="T11"/>
  <c r="U11"/>
  <c r="Z11"/>
  <c r="AA11"/>
  <c r="Y11"/>
  <c r="W11"/>
  <c r="R11"/>
  <c r="Q11"/>
  <c r="P11"/>
  <c r="N11"/>
  <c r="M11"/>
  <c r="L11"/>
  <c r="K11"/>
  <c r="J11"/>
  <c r="I11"/>
  <c r="H11"/>
  <c r="G11"/>
  <c r="E11"/>
  <c r="D11"/>
  <c r="C11"/>
  <c r="L21" i="6" l="1"/>
  <c r="S21"/>
  <c r="N21"/>
  <c r="J20"/>
  <c r="J21" s="1"/>
  <c r="D21"/>
  <c r="I21"/>
  <c r="R21"/>
  <c r="E21"/>
  <c r="M21"/>
  <c r="C21"/>
  <c r="G21"/>
  <c r="K21"/>
  <c r="H21"/>
  <c r="Q21"/>
  <c r="V21"/>
  <c r="Z21"/>
  <c r="W21"/>
  <c r="AA21"/>
  <c r="P21"/>
  <c r="T21"/>
  <c r="X21"/>
  <c r="U21"/>
  <c r="Y21"/>
  <c r="F20" i="5"/>
  <c r="S20"/>
  <c r="Z20" i="2"/>
  <c r="AA20" l="1"/>
  <c r="Y20"/>
  <c r="X20"/>
  <c r="W20"/>
  <c r="V20"/>
  <c r="U20"/>
  <c r="T20"/>
  <c r="R20"/>
  <c r="Q20"/>
  <c r="P20"/>
  <c r="N10"/>
  <c r="M10"/>
  <c r="L10"/>
  <c r="K10"/>
  <c r="J10"/>
  <c r="I10"/>
  <c r="G10"/>
  <c r="H10"/>
  <c r="F10"/>
  <c r="F21" s="1"/>
  <c r="E10"/>
  <c r="D10"/>
  <c r="C10"/>
  <c r="AA5" l="1"/>
  <c r="AA10" s="1"/>
  <c r="Z5"/>
  <c r="Z10" s="1"/>
  <c r="Z21" s="1"/>
  <c r="Y5"/>
  <c r="Y10" s="1"/>
  <c r="X5"/>
  <c r="X10" s="1"/>
  <c r="W5"/>
  <c r="W10" s="1"/>
  <c r="V5"/>
  <c r="V10" s="1"/>
  <c r="V21" s="1"/>
  <c r="U5"/>
  <c r="U10" s="1"/>
  <c r="T5"/>
  <c r="T10" s="1"/>
  <c r="S5"/>
  <c r="S10" s="1"/>
  <c r="S21" s="1"/>
  <c r="R5"/>
  <c r="R10" s="1"/>
  <c r="Q5"/>
  <c r="Q10" s="1"/>
  <c r="P5"/>
  <c r="P10" s="1"/>
  <c r="N20"/>
  <c r="K20"/>
  <c r="J20"/>
  <c r="J21" s="1"/>
  <c r="I20"/>
  <c r="I21" s="1"/>
  <c r="H20"/>
  <c r="H21" s="1"/>
  <c r="G20"/>
  <c r="G21" s="1"/>
  <c r="E20"/>
  <c r="E21" s="1"/>
  <c r="D20"/>
  <c r="D21" s="1"/>
  <c r="C21"/>
  <c r="AA16" i="1"/>
  <c r="Z16"/>
  <c r="Z20" s="1"/>
  <c r="Y16"/>
  <c r="Y20" s="1"/>
  <c r="X16"/>
  <c r="X20" s="1"/>
  <c r="W16"/>
  <c r="V16"/>
  <c r="V20" s="1"/>
  <c r="U16"/>
  <c r="U20" s="1"/>
  <c r="T16"/>
  <c r="T20" s="1"/>
  <c r="S16"/>
  <c r="S20" s="1"/>
  <c r="S21" s="1"/>
  <c r="R16"/>
  <c r="R18"/>
  <c r="R19"/>
  <c r="Q16"/>
  <c r="P16"/>
  <c r="Q18"/>
  <c r="Q19"/>
  <c r="N21"/>
  <c r="M21"/>
  <c r="L21"/>
  <c r="K21"/>
  <c r="J21"/>
  <c r="I21"/>
  <c r="H21"/>
  <c r="G21"/>
  <c r="E21"/>
  <c r="D21"/>
  <c r="C21"/>
  <c r="R20" l="1"/>
  <c r="R21" s="1"/>
  <c r="P20"/>
  <c r="P21" s="1"/>
  <c r="Q20"/>
  <c r="Q21" s="1"/>
  <c r="W20"/>
  <c r="W21" s="1"/>
  <c r="AA20"/>
  <c r="AA21" s="1"/>
  <c r="T21"/>
  <c r="X21"/>
  <c r="U21"/>
  <c r="Y21"/>
  <c r="V21"/>
  <c r="Z21"/>
  <c r="L20" i="2"/>
  <c r="L21" s="1"/>
  <c r="M20"/>
  <c r="M21" s="1"/>
  <c r="X21"/>
  <c r="N21"/>
  <c r="K21"/>
  <c r="R21"/>
  <c r="P21"/>
  <c r="W21"/>
  <c r="Q21"/>
  <c r="U21"/>
  <c r="AA21"/>
  <c r="Y21"/>
  <c r="T21"/>
  <c r="U12" i="8" l="1"/>
  <c r="U20" s="1"/>
  <c r="W20"/>
  <c r="X20"/>
  <c r="Y20"/>
  <c r="AA20"/>
  <c r="Q21" i="4"/>
  <c r="Q22" s="1"/>
  <c r="R21"/>
  <c r="R22" s="1"/>
  <c r="T21"/>
  <c r="T22" s="1"/>
  <c r="U15"/>
  <c r="U21" s="1"/>
  <c r="U22" s="1"/>
  <c r="V15"/>
  <c r="V21" s="1"/>
  <c r="V22" s="1"/>
  <c r="W21"/>
  <c r="W22" s="1"/>
  <c r="X21"/>
  <c r="X22" s="1"/>
  <c r="Y21"/>
  <c r="Y22" s="1"/>
  <c r="Z21"/>
  <c r="Z22" s="1"/>
  <c r="AA21"/>
  <c r="AA22" s="1"/>
  <c r="P21"/>
  <c r="P22" s="1"/>
  <c r="V20" i="8"/>
  <c r="Z20"/>
  <c r="D21" i="4" l="1"/>
  <c r="D22" s="1"/>
  <c r="E21"/>
  <c r="E22" s="1"/>
  <c r="G21"/>
  <c r="G22" s="1"/>
  <c r="H21"/>
  <c r="H22" s="1"/>
  <c r="I21"/>
  <c r="I22" s="1"/>
  <c r="J21"/>
  <c r="J22" s="1"/>
  <c r="K21"/>
  <c r="K22" s="1"/>
  <c r="L21"/>
  <c r="L22" s="1"/>
  <c r="M21"/>
  <c r="M22" s="1"/>
  <c r="N21"/>
  <c r="N22" s="1"/>
  <c r="C21"/>
  <c r="C22" s="1"/>
  <c r="G20" i="8" l="1"/>
  <c r="D20"/>
  <c r="C20"/>
  <c r="Q19" i="5" l="1"/>
  <c r="R19"/>
  <c r="T19"/>
  <c r="U19"/>
  <c r="V19"/>
  <c r="V20" s="1"/>
  <c r="W19"/>
  <c r="X19"/>
  <c r="X20" s="1"/>
  <c r="Y19"/>
  <c r="Z19"/>
  <c r="Z20" s="1"/>
  <c r="AA19"/>
  <c r="AA20" s="1"/>
  <c r="P19"/>
  <c r="D19"/>
  <c r="G19"/>
  <c r="H19"/>
  <c r="I19"/>
  <c r="J19"/>
  <c r="K19"/>
  <c r="L19"/>
  <c r="M19"/>
  <c r="N19"/>
  <c r="C19"/>
  <c r="P20" i="8" l="1"/>
  <c r="Q20"/>
  <c r="R20"/>
  <c r="S20"/>
  <c r="S21" s="1"/>
  <c r="T20"/>
  <c r="Q19" i="7" l="1"/>
  <c r="R19"/>
  <c r="T19"/>
  <c r="U19"/>
  <c r="V19"/>
  <c r="W19"/>
  <c r="X19"/>
  <c r="Y19"/>
  <c r="Z19"/>
  <c r="AA19"/>
  <c r="P19"/>
  <c r="D19"/>
  <c r="E19"/>
  <c r="G19"/>
  <c r="H19"/>
  <c r="I19"/>
  <c r="J19"/>
  <c r="K19"/>
  <c r="L19"/>
  <c r="M19"/>
  <c r="N19"/>
  <c r="C19"/>
  <c r="H20" i="8"/>
  <c r="I20"/>
  <c r="J20"/>
  <c r="K20"/>
  <c r="L20"/>
  <c r="M20"/>
  <c r="N20"/>
  <c r="C20" i="10" l="1"/>
  <c r="D9" i="9" l="1"/>
  <c r="E9"/>
  <c r="G9"/>
  <c r="H9"/>
  <c r="I9"/>
  <c r="J9"/>
  <c r="K9"/>
  <c r="L9"/>
  <c r="M9"/>
  <c r="N9"/>
  <c r="U9"/>
  <c r="Z9"/>
  <c r="H10" i="8"/>
  <c r="L10"/>
  <c r="M10"/>
  <c r="U10"/>
  <c r="Y10"/>
  <c r="Z10"/>
  <c r="Y9" i="9"/>
  <c r="AA10" i="8"/>
  <c r="X10"/>
  <c r="W10"/>
  <c r="T10"/>
  <c r="R10"/>
  <c r="Q10"/>
  <c r="P10"/>
  <c r="G20" i="10" l="1"/>
  <c r="E20"/>
  <c r="U20" i="9"/>
  <c r="I20"/>
  <c r="J20"/>
  <c r="H20"/>
  <c r="P21" i="8"/>
  <c r="Y21"/>
  <c r="U21"/>
  <c r="E20" i="7"/>
  <c r="H20" i="5"/>
  <c r="Y20"/>
  <c r="U20"/>
  <c r="L20"/>
  <c r="L21" i="8"/>
  <c r="H21"/>
  <c r="M20" i="9"/>
  <c r="Z21" i="8"/>
  <c r="M21"/>
  <c r="N20" i="5"/>
  <c r="M20"/>
  <c r="N20" i="9"/>
  <c r="L20"/>
  <c r="K20"/>
  <c r="G20"/>
  <c r="E20"/>
  <c r="T20" i="10"/>
  <c r="R20"/>
  <c r="S20"/>
  <c r="Q20"/>
  <c r="D20"/>
  <c r="Z20" i="9"/>
  <c r="D20" i="7"/>
  <c r="Y20" i="9"/>
  <c r="Q9"/>
  <c r="R9"/>
  <c r="T9"/>
  <c r="V9"/>
  <c r="W9"/>
  <c r="X9"/>
  <c r="AA9"/>
  <c r="P9"/>
  <c r="C9"/>
  <c r="E10" i="8"/>
  <c r="G10"/>
  <c r="I10"/>
  <c r="J10"/>
  <c r="K10"/>
  <c r="N10"/>
  <c r="C10"/>
  <c r="W20" i="5"/>
  <c r="I20"/>
  <c r="J20" l="1"/>
  <c r="G20"/>
  <c r="R20"/>
  <c r="K20"/>
  <c r="C14" i="11"/>
  <c r="E20" i="5"/>
  <c r="T20"/>
  <c r="D14" i="11"/>
  <c r="D20" i="5"/>
  <c r="W20" i="9"/>
  <c r="T20"/>
  <c r="R20"/>
  <c r="P20"/>
  <c r="X20"/>
  <c r="V20"/>
  <c r="S20"/>
  <c r="Q20"/>
  <c r="C21" i="8"/>
  <c r="V21"/>
  <c r="Q21"/>
  <c r="D21"/>
  <c r="X21"/>
  <c r="AA21"/>
  <c r="E21"/>
  <c r="C20" i="7"/>
  <c r="Q14" i="11"/>
  <c r="G21" i="8"/>
  <c r="J21"/>
  <c r="K21"/>
  <c r="I21"/>
  <c r="W21"/>
  <c r="T21"/>
  <c r="AA20" i="9"/>
  <c r="N21" i="8"/>
  <c r="R21"/>
  <c r="R20" i="7"/>
  <c r="Q20"/>
  <c r="P20"/>
  <c r="Q20" i="5"/>
  <c r="P20"/>
  <c r="C20"/>
  <c r="C20" i="9"/>
  <c r="O14" i="11" l="1"/>
  <c r="P20" i="10" l="1"/>
  <c r="S14" i="11" l="1"/>
  <c r="G20" i="7"/>
  <c r="F14" i="11"/>
  <c r="T20" i="7"/>
  <c r="U20" l="1"/>
  <c r="T14" i="11"/>
  <c r="H20" i="7"/>
  <c r="V20"/>
  <c r="U14" i="11" l="1"/>
  <c r="H14"/>
  <c r="I20" i="7"/>
  <c r="W20" l="1"/>
  <c r="J20"/>
  <c r="I14" i="11"/>
  <c r="K20" i="7" l="1"/>
  <c r="J14" i="11"/>
  <c r="X20" i="7"/>
  <c r="Y20" l="1"/>
  <c r="X14" i="11"/>
  <c r="L20" i="7"/>
  <c r="K14" i="11"/>
  <c r="Y14" l="1"/>
  <c r="L14"/>
  <c r="M20" i="7"/>
  <c r="Z20"/>
  <c r="AA20" l="1"/>
  <c r="Z14" i="11"/>
  <c r="N20" i="7"/>
  <c r="M14" i="11"/>
  <c r="H20" i="10"/>
  <c r="K20"/>
  <c r="X20"/>
  <c r="L20"/>
  <c r="N20"/>
  <c r="AA20"/>
  <c r="I20"/>
  <c r="M20"/>
  <c r="Z20" l="1"/>
  <c r="W20"/>
  <c r="V20"/>
  <c r="Y20"/>
  <c r="U20"/>
  <c r="J20"/>
</calcChain>
</file>

<file path=xl/sharedStrings.xml><?xml version="1.0" encoding="utf-8"?>
<sst xmlns="http://schemas.openxmlformats.org/spreadsheetml/2006/main" count="659" uniqueCount="146">
  <si>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</si>
  <si>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</si>
  <si>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</si>
  <si>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</si>
  <si>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</si>
  <si>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</si>
  <si>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</si>
  <si>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</si>
  <si>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</si>
  <si>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</si>
  <si>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 xml:space="preserve"> 1 день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</si>
  <si>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</si>
  <si>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</si>
  <si>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</si>
  <si>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</si>
  <si>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</si>
  <si>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</si>
  <si>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</si>
  <si>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</si>
  <si>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</si>
  <si>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сыр полутвердый</t>
  </si>
  <si>
    <t>200/5</t>
  </si>
  <si>
    <t xml:space="preserve"> 2 день</t>
  </si>
  <si>
    <t>чай с сахаром с лимоном</t>
  </si>
  <si>
    <t>компот из сухофруктов</t>
  </si>
  <si>
    <t xml:space="preserve"> 3 день</t>
  </si>
  <si>
    <t>чай с молоком</t>
  </si>
  <si>
    <t>каша гречневая  рассыпчатая</t>
  </si>
  <si>
    <t>какао с молоком</t>
  </si>
  <si>
    <t xml:space="preserve"> 4 день</t>
  </si>
  <si>
    <t>компот из свежих яблок</t>
  </si>
  <si>
    <t xml:space="preserve"> 5 день</t>
  </si>
  <si>
    <t>ватрушка с творогом</t>
  </si>
  <si>
    <t xml:space="preserve"> 6 день</t>
  </si>
  <si>
    <t xml:space="preserve"> 8 день</t>
  </si>
  <si>
    <t xml:space="preserve"> 9 день</t>
  </si>
  <si>
    <t xml:space="preserve"> 10 день</t>
  </si>
  <si>
    <t>каша молочная пшенная с маслом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</si>
  <si>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</si>
  <si>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</si>
  <si>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7-11 лет</t>
  </si>
  <si>
    <t>11-17 лет</t>
  </si>
  <si>
    <t>А</t>
  </si>
  <si>
    <t>Е</t>
  </si>
  <si>
    <t>P</t>
  </si>
  <si>
    <t>Mg</t>
  </si>
  <si>
    <t>250/5</t>
  </si>
  <si>
    <t>200/7</t>
  </si>
  <si>
    <t xml:space="preserve"> 11-17лет</t>
  </si>
  <si>
    <t>150/15</t>
  </si>
  <si>
    <t>250/12,5/10</t>
  </si>
  <si>
    <t>борщ с капустой с картофелем с говядиной со сметаной</t>
  </si>
  <si>
    <t>250/12,5</t>
  </si>
  <si>
    <t>рассольник домашний с говядиной со сметаной</t>
  </si>
  <si>
    <t>250/35/10</t>
  </si>
  <si>
    <t>борщ сибирский с  фрикадельками из говядины со сметаной</t>
  </si>
  <si>
    <t>суп картофельный с мясными фрикадельками</t>
  </si>
  <si>
    <t>макаронные изделия отварные с овощами</t>
  </si>
  <si>
    <t>каша молочная рисовая с маслом</t>
  </si>
  <si>
    <t>кисель из свежих ягод</t>
  </si>
  <si>
    <t xml:space="preserve">суп картофельный с макаронными изделиями с говядиной </t>
  </si>
  <si>
    <t>200/12,5/10</t>
  </si>
  <si>
    <t>вареные колбасные изделия  отварные с соусом</t>
  </si>
  <si>
    <t>бифштекс рубленный паровой с соусом</t>
  </si>
  <si>
    <t>200/35</t>
  </si>
  <si>
    <t>250/35</t>
  </si>
  <si>
    <t>200/12,5</t>
  </si>
  <si>
    <t>200/35/10</t>
  </si>
  <si>
    <t>яблоки</t>
  </si>
  <si>
    <t>хлеб ржано-пшеничный</t>
  </si>
  <si>
    <t>386/462</t>
  </si>
  <si>
    <t>рис припущенный с кукурузой консервированной</t>
  </si>
  <si>
    <t>420/181</t>
  </si>
  <si>
    <t>груши</t>
  </si>
  <si>
    <t>133/363/488</t>
  </si>
  <si>
    <t>сок яблочный</t>
  </si>
  <si>
    <t>котлеты рыбные с соусом томатным</t>
  </si>
  <si>
    <t>351/462</t>
  </si>
  <si>
    <t>бананы</t>
  </si>
  <si>
    <t>152/363</t>
  </si>
  <si>
    <t xml:space="preserve">тефтели с рисом из говядины с соусом </t>
  </si>
  <si>
    <t>фрикадельки из говядины паровые с соусом томатным</t>
  </si>
  <si>
    <t>396/462</t>
  </si>
  <si>
    <t>запеканка из творога с джемом</t>
  </si>
  <si>
    <t>400/462</t>
  </si>
  <si>
    <t>149/363</t>
  </si>
  <si>
    <t>560/626</t>
  </si>
  <si>
    <t>154/175</t>
  </si>
  <si>
    <t>голубцы ленивые с соусом сметанным</t>
  </si>
  <si>
    <t>377/451</t>
  </si>
  <si>
    <t>147/363/488</t>
  </si>
  <si>
    <t>оладьи из печени с соусом томатным</t>
  </si>
  <si>
    <t>404/462</t>
  </si>
  <si>
    <t>137/363/488</t>
  </si>
  <si>
    <t>134/175/488</t>
  </si>
  <si>
    <t>шницель из говядины паровой с соусом томатным</t>
  </si>
  <si>
    <t>компот из кураги</t>
  </si>
  <si>
    <t>салат  картофельный с огурцами солеными</t>
  </si>
  <si>
    <t xml:space="preserve">картофельное пюре </t>
  </si>
  <si>
    <t xml:space="preserve">Салат картофельный с зелёным горошком </t>
  </si>
  <si>
    <t>200/12,5/20</t>
  </si>
  <si>
    <t>250/12,5/30</t>
  </si>
  <si>
    <t>колбасные изделия запечёные в тесте</t>
  </si>
  <si>
    <t xml:space="preserve">салат из свежих помидоров и огурцов </t>
  </si>
  <si>
    <t>суп картофельный с рыбными фрикадельками</t>
  </si>
  <si>
    <t xml:space="preserve">каша молочная кукурузная жидкая </t>
  </si>
  <si>
    <t>Бефстроганов из отварной говядины</t>
  </si>
  <si>
    <t>Каша гречневая вязкая на молоке</t>
  </si>
  <si>
    <t>рыба тушеная в томате с овощами</t>
  </si>
  <si>
    <t>каша "Боярская" (пшённая с изюмом)</t>
  </si>
  <si>
    <t>суп картофельный с рыбой</t>
  </si>
  <si>
    <t xml:space="preserve">Напиток клюквенный </t>
  </si>
  <si>
    <t>каша "Дружба"</t>
  </si>
  <si>
    <t>№ рецептуры</t>
  </si>
  <si>
    <t xml:space="preserve"> 7 день</t>
  </si>
  <si>
    <t xml:space="preserve">день </t>
  </si>
  <si>
    <t>щи из свежей капусты с мясом со сметаной</t>
  </si>
  <si>
    <t>Винегрет</t>
  </si>
  <si>
    <t>рагу из овощей</t>
  </si>
  <si>
    <t>макаронные изделия отварные</t>
  </si>
  <si>
    <t>салат из свеклы с сыром</t>
  </si>
  <si>
    <t xml:space="preserve">суп картофельный с говядиной с  клёцками </t>
  </si>
  <si>
    <t>Суп гороховый с говядиной</t>
  </si>
  <si>
    <t>салат из свежих огурцов</t>
  </si>
  <si>
    <t>рис отварной</t>
  </si>
  <si>
    <t xml:space="preserve">капуста тушёная </t>
  </si>
  <si>
    <t xml:space="preserve">каша манная молочная вязкая </t>
  </si>
  <si>
    <t xml:space="preserve">каша молочная пшеничная жидкая </t>
  </si>
  <si>
    <t>Салат из свежих помидоров</t>
  </si>
  <si>
    <t xml:space="preserve">апельсины </t>
  </si>
  <si>
    <t xml:space="preserve">каша овсяная из "Геркулеса" жидкая </t>
  </si>
  <si>
    <t xml:space="preserve">повидло </t>
  </si>
  <si>
    <t xml:space="preserve">          9.4.13</t>
  </si>
  <si>
    <t>80/30</t>
  </si>
  <si>
    <t>100/30</t>
  </si>
  <si>
    <t>200/15</t>
  </si>
  <si>
    <t>салат из свеклы отварной</t>
  </si>
  <si>
    <t>Огурец свежий</t>
  </si>
  <si>
    <t>салат из свежих помидоров с маслом</t>
  </si>
  <si>
    <t>63% от суточной нормы</t>
  </si>
  <si>
    <t>65,6%от суточной нормы</t>
  </si>
  <si>
    <r>
      <t xml:space="preserve">сезон: </t>
    </r>
    <r>
      <rPr>
        <b/>
        <sz val="8"/>
        <color theme="1"/>
        <rFont val="Arial"/>
        <family val="2"/>
        <charset val="204"/>
      </rPr>
      <t>зима-весна(вариант2)</t>
    </r>
  </si>
  <si>
    <r>
      <t xml:space="preserve">сезон: </t>
    </r>
    <r>
      <rPr>
        <b/>
        <sz val="8"/>
        <color theme="1"/>
        <rFont val="Arial"/>
        <family val="2"/>
        <charset val="204"/>
      </rPr>
      <t>зима-весна (вариант 2)</t>
    </r>
  </si>
  <si>
    <r>
      <t xml:space="preserve">сезон: </t>
    </r>
    <r>
      <rPr>
        <b/>
        <sz val="8"/>
        <color theme="1"/>
        <rFont val="Arial"/>
        <family val="2"/>
        <charset val="204"/>
      </rPr>
      <t>зима-весна(вариант 2)</t>
    </r>
  </si>
  <si>
    <t>сезон:зима-весна (вариант 2)</t>
  </si>
  <si>
    <r>
      <t>сезон:</t>
    </r>
    <r>
      <rPr>
        <b/>
        <sz val="8"/>
        <color theme="1"/>
        <rFont val="Arial"/>
        <family val="2"/>
        <charset val="204"/>
      </rPr>
      <t>зима-весна (вариант 2)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</si>
</sst>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theme="1"/>
      <name val="Arial Unicode MS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1" xfId="0" applyFon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8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0" fontId="1" fillId="0" borderId="1" xfId="0" applyFont="1" applyBorder="1" applyAlignment="1">
      <alignment wrapText="1"/>
    </xf>
    <xf numFmtId="0" fontId="8" fillId="3" borderId="1" xfId="0" applyFont="1" applyFill="1" applyBorder="1"/>
    <xf numFmtId="0" fontId="3" fillId="0" borderId="0" xfId="0" applyFont="1" applyBorder="1"/>
    <xf numFmtId="0" fontId="10" fillId="0" borderId="1" xfId="0" applyFont="1" applyBorder="1"/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5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horizontal="right"/>
    </xf>
    <xf numFmtId="0" fontId="7" fillId="0" borderId="0" xfId="0" applyFont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10" fillId="0" borderId="5" xfId="0" applyFont="1" applyBorder="1" applyAlignment="1">
      <alignment horizontal="right" wrapText="1"/>
    </xf>
    <xf numFmtId="0" fontId="10" fillId="0" borderId="5" xfId="0" applyFont="1" applyBorder="1"/>
    <xf numFmtId="0" fontId="11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Border="1"/>
    <xf numFmtId="0" fontId="10" fillId="2" borderId="1" xfId="0" applyFont="1" applyFill="1" applyBorder="1"/>
    <xf numFmtId="0" fontId="4" fillId="0" borderId="6" xfId="0" applyFont="1" applyBorder="1"/>
    <xf numFmtId="0" fontId="1" fillId="0" borderId="6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NumberFormat="1" applyFont="1" applyBorder="1"/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8" fillId="0" borderId="6" xfId="0" applyFont="1" applyBorder="1"/>
    <xf numFmtId="0" fontId="0" fillId="0" borderId="0" xfId="0" applyFont="1"/>
    <xf numFmtId="0" fontId="4" fillId="0" borderId="1" xfId="0" quotePrefix="1" applyFont="1" applyBorder="1"/>
    <xf numFmtId="0" fontId="3" fillId="0" borderId="7" xfId="0" applyFont="1" applyFill="1" applyBorder="1"/>
    <xf numFmtId="0" fontId="5" fillId="2" borderId="1" xfId="0" applyFont="1" applyFill="1" applyBorder="1"/>
    <xf numFmtId="0" fontId="5" fillId="2" borderId="1" xfId="0" applyNumberFormat="1" applyFont="1" applyFill="1" applyBorder="1"/>
    <xf numFmtId="0" fontId="4" fillId="2" borderId="1" xfId="0" applyFont="1" applyFill="1" applyBorder="1"/>
    <xf numFmtId="0" fontId="5" fillId="3" borderId="1" xfId="0" applyFont="1" applyFill="1" applyBorder="1"/>
    <xf numFmtId="0" fontId="1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7"/>
  <sheetViews>
    <sheetView workbookViewId="0"/>
  </sheetViews>
  <sheetFormatPr defaultRowHeight="15"/>
  <cols>
    <col min="1" max="1" width="26.28515625" customWidth="1"/>
    <col min="2" max="2" width="5.7109375" customWidth="1"/>
    <col min="3" max="5" width="3.42578125" customWidth="1"/>
    <col min="6" max="6" width="5.7109375" customWidth="1"/>
    <col min="7" max="9" width="3.42578125" customWidth="1"/>
    <col min="10" max="10" width="3.85546875" customWidth="1"/>
    <col min="11" max="12" width="3.42578125" customWidth="1"/>
    <col min="13" max="13" width="4.140625" customWidth="1"/>
    <col min="14" max="14" width="4.5703125" customWidth="1"/>
    <col min="15" max="15" width="5.140625" customWidth="1"/>
    <col min="16" max="18" width="3.42578125" customWidth="1"/>
    <col min="19" max="19" width="5.7109375" customWidth="1"/>
    <col min="20" max="25" width="3.42578125" customWidth="1"/>
    <col min="26" max="26" width="4.7109375" customWidth="1"/>
    <col min="27" max="27" width="4.28515625" customWidth="1"/>
    <col min="28" max="28" width="7.140625" customWidth="1"/>
  </cols>
  <sheetData>
    <row r="1" spans="1:29">
      <c r="A1" s="23" t="s">
        <v>142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9">
      <c r="A2" s="24" t="s">
        <v>10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9" ht="30" customHeight="1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 t="s">
        <v>113</v>
      </c>
    </row>
    <row r="4" spans="1:29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9" s="72" customFormat="1" ht="25.5" customHeight="1">
      <c r="A5" s="3" t="s">
        <v>107</v>
      </c>
      <c r="B5" s="3">
        <v>205</v>
      </c>
      <c r="C5" s="3">
        <v>7.94</v>
      </c>
      <c r="D5" s="3">
        <v>8.2100000000000009</v>
      </c>
      <c r="E5" s="3">
        <v>35.130000000000003</v>
      </c>
      <c r="F5" s="3">
        <v>246.17</v>
      </c>
      <c r="G5" s="3">
        <v>0.37</v>
      </c>
      <c r="H5" s="3">
        <v>0.02</v>
      </c>
      <c r="I5" s="3">
        <v>0.14000000000000001</v>
      </c>
      <c r="J5" s="3">
        <v>0.28999999999999998</v>
      </c>
      <c r="K5" s="3">
        <v>152.83000000000001</v>
      </c>
      <c r="L5" s="3">
        <v>2.37</v>
      </c>
      <c r="M5" s="3">
        <v>37.479999999999997</v>
      </c>
      <c r="N5" s="3">
        <v>188.12</v>
      </c>
      <c r="O5" s="3">
        <v>255</v>
      </c>
      <c r="P5" s="3">
        <v>9.7799999999999994</v>
      </c>
      <c r="Q5" s="3">
        <v>10.25</v>
      </c>
      <c r="R5" s="3">
        <v>43.75</v>
      </c>
      <c r="S5" s="3">
        <v>307.75</v>
      </c>
      <c r="T5" s="3">
        <v>0.5</v>
      </c>
      <c r="U5" s="3">
        <v>0</v>
      </c>
      <c r="V5" s="3">
        <v>0.13</v>
      </c>
      <c r="W5" s="3">
        <v>0.38</v>
      </c>
      <c r="X5" s="3">
        <v>191.25</v>
      </c>
      <c r="Y5" s="3">
        <v>3</v>
      </c>
      <c r="Z5" s="3">
        <v>46.25</v>
      </c>
      <c r="AA5" s="3">
        <v>235</v>
      </c>
      <c r="AB5" s="7">
        <v>104</v>
      </c>
    </row>
    <row r="6" spans="1:29">
      <c r="A6" s="3" t="s">
        <v>23</v>
      </c>
      <c r="B6" s="5" t="s">
        <v>47</v>
      </c>
      <c r="C6" s="12">
        <v>0.1</v>
      </c>
      <c r="D6" s="12">
        <v>0</v>
      </c>
      <c r="E6" s="12">
        <v>15.2</v>
      </c>
      <c r="F6" s="12">
        <v>61</v>
      </c>
      <c r="G6" s="12">
        <v>2.8</v>
      </c>
      <c r="H6" s="12">
        <v>0</v>
      </c>
      <c r="I6" s="12">
        <v>0</v>
      </c>
      <c r="J6" s="12">
        <v>0</v>
      </c>
      <c r="K6" s="12">
        <v>13.06</v>
      </c>
      <c r="L6" s="12">
        <v>0</v>
      </c>
      <c r="M6" s="12">
        <v>1.55</v>
      </c>
      <c r="N6" s="12">
        <v>2.89</v>
      </c>
      <c r="O6" s="5" t="s">
        <v>47</v>
      </c>
      <c r="P6" s="12">
        <v>0.1</v>
      </c>
      <c r="Q6" s="12">
        <v>0</v>
      </c>
      <c r="R6" s="12">
        <v>15.2</v>
      </c>
      <c r="S6" s="12">
        <v>61</v>
      </c>
      <c r="T6" s="12">
        <v>2.8</v>
      </c>
      <c r="U6" s="12">
        <v>0</v>
      </c>
      <c r="V6" s="12">
        <v>0</v>
      </c>
      <c r="W6" s="12">
        <v>0</v>
      </c>
      <c r="X6" s="12">
        <v>13.06</v>
      </c>
      <c r="Y6" s="12">
        <v>0</v>
      </c>
      <c r="Z6" s="12">
        <v>1.55</v>
      </c>
      <c r="AA6" s="12">
        <v>2.89</v>
      </c>
      <c r="AB6" s="8">
        <v>504</v>
      </c>
    </row>
    <row r="7" spans="1:29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9">
      <c r="A8" s="3" t="s">
        <v>18</v>
      </c>
      <c r="B8" s="15">
        <v>10</v>
      </c>
      <c r="C8" s="11">
        <v>0.05</v>
      </c>
      <c r="D8" s="11">
        <v>8.1999999999999993</v>
      </c>
      <c r="E8" s="11">
        <v>0.08</v>
      </c>
      <c r="F8" s="11">
        <v>74.8</v>
      </c>
      <c r="G8" s="11">
        <v>0</v>
      </c>
      <c r="H8" s="11">
        <v>34</v>
      </c>
      <c r="I8" s="11">
        <v>0</v>
      </c>
      <c r="J8" s="11">
        <v>0</v>
      </c>
      <c r="K8" s="11">
        <v>1.2</v>
      </c>
      <c r="L8" s="11">
        <v>0.02</v>
      </c>
      <c r="M8" s="11">
        <v>0</v>
      </c>
      <c r="N8" s="11">
        <v>1.6</v>
      </c>
      <c r="O8" s="15">
        <v>10</v>
      </c>
      <c r="P8" s="11">
        <v>0.05</v>
      </c>
      <c r="Q8" s="11">
        <v>8.1999999999999993</v>
      </c>
      <c r="R8" s="11">
        <v>0.08</v>
      </c>
      <c r="S8" s="11">
        <v>74.8</v>
      </c>
      <c r="T8" s="11">
        <v>0</v>
      </c>
      <c r="U8" s="11">
        <v>34</v>
      </c>
      <c r="V8" s="11">
        <v>0</v>
      </c>
      <c r="W8" s="11">
        <v>0</v>
      </c>
      <c r="X8" s="11">
        <v>1.2</v>
      </c>
      <c r="Y8" s="11">
        <v>0.02</v>
      </c>
      <c r="Z8" s="11">
        <v>0</v>
      </c>
      <c r="AA8" s="11">
        <v>1.6</v>
      </c>
      <c r="AB8" s="7">
        <v>111</v>
      </c>
    </row>
    <row r="9" spans="1:29">
      <c r="A9" s="3" t="s">
        <v>20</v>
      </c>
      <c r="B9" s="15">
        <v>10</v>
      </c>
      <c r="C9" s="11">
        <v>2.5</v>
      </c>
      <c r="D9" s="11">
        <v>2.6</v>
      </c>
      <c r="E9" s="11">
        <v>0</v>
      </c>
      <c r="F9" s="11">
        <v>34.299999999999997</v>
      </c>
      <c r="G9" s="11">
        <v>7.0000000000000007E-2</v>
      </c>
      <c r="H9" s="11">
        <v>12.7</v>
      </c>
      <c r="I9" s="11">
        <v>0</v>
      </c>
      <c r="J9" s="11">
        <v>0</v>
      </c>
      <c r="K9" s="11">
        <v>90</v>
      </c>
      <c r="L9" s="11">
        <v>0.06</v>
      </c>
      <c r="M9" s="11">
        <v>4.5</v>
      </c>
      <c r="N9" s="11">
        <v>56.7</v>
      </c>
      <c r="O9" s="15">
        <v>15</v>
      </c>
      <c r="P9" s="11">
        <v>3.8</v>
      </c>
      <c r="Q9" s="11">
        <v>3.9</v>
      </c>
      <c r="R9" s="11">
        <v>0</v>
      </c>
      <c r="S9" s="11">
        <v>51.45</v>
      </c>
      <c r="T9" s="11">
        <v>0.105</v>
      </c>
      <c r="U9" s="11">
        <v>19</v>
      </c>
      <c r="V9" s="11">
        <v>4.4999999999999997E-3</v>
      </c>
      <c r="W9" s="11">
        <v>0</v>
      </c>
      <c r="X9" s="11">
        <v>135</v>
      </c>
      <c r="Y9" s="11">
        <v>0.13500000000000001</v>
      </c>
      <c r="Z9" s="11">
        <v>6.75</v>
      </c>
      <c r="AA9" s="11">
        <v>84.5</v>
      </c>
      <c r="AB9" s="7">
        <v>106</v>
      </c>
    </row>
    <row r="10" spans="1:29">
      <c r="A10" s="3" t="s">
        <v>68</v>
      </c>
      <c r="B10" s="5">
        <v>200</v>
      </c>
      <c r="C10" s="11">
        <v>0.8</v>
      </c>
      <c r="D10" s="11">
        <v>0.8</v>
      </c>
      <c r="E10" s="11">
        <v>19.600000000000001</v>
      </c>
      <c r="F10" s="11">
        <v>94</v>
      </c>
      <c r="G10" s="11">
        <v>20</v>
      </c>
      <c r="H10" s="11">
        <v>0</v>
      </c>
      <c r="I10" s="11">
        <v>0.06</v>
      </c>
      <c r="J10" s="11">
        <v>0</v>
      </c>
      <c r="K10" s="11">
        <v>32</v>
      </c>
      <c r="L10" s="11">
        <v>4.4000000000000004</v>
      </c>
      <c r="M10" s="11">
        <v>9</v>
      </c>
      <c r="N10" s="11">
        <v>11</v>
      </c>
      <c r="O10" s="5">
        <v>200</v>
      </c>
      <c r="P10" s="11">
        <v>0.8</v>
      </c>
      <c r="Q10" s="11">
        <v>0.8</v>
      </c>
      <c r="R10" s="11">
        <v>19.600000000000001</v>
      </c>
      <c r="S10" s="11">
        <v>94</v>
      </c>
      <c r="T10" s="11">
        <v>20</v>
      </c>
      <c r="U10" s="11">
        <v>0</v>
      </c>
      <c r="V10" s="11">
        <v>0.06</v>
      </c>
      <c r="W10" s="11">
        <v>0</v>
      </c>
      <c r="X10" s="11">
        <v>32</v>
      </c>
      <c r="Y10" s="11">
        <v>4.4000000000000004</v>
      </c>
      <c r="Z10" s="11">
        <v>9</v>
      </c>
      <c r="AA10" s="11">
        <v>11</v>
      </c>
      <c r="AB10" s="7">
        <v>118</v>
      </c>
    </row>
    <row r="11" spans="1:29">
      <c r="A11" s="9" t="s">
        <v>16</v>
      </c>
      <c r="B11" s="5"/>
      <c r="C11" s="16">
        <f t="shared" ref="C11:N11" si="0">SUM(C5:C10)</f>
        <v>14.390000000000002</v>
      </c>
      <c r="D11" s="16">
        <f t="shared" si="0"/>
        <v>20.110000000000003</v>
      </c>
      <c r="E11" s="16">
        <f t="shared" si="0"/>
        <v>90.009999999999991</v>
      </c>
      <c r="F11" s="16">
        <f t="shared" si="0"/>
        <v>604.27</v>
      </c>
      <c r="G11" s="16">
        <f t="shared" si="0"/>
        <v>23.24</v>
      </c>
      <c r="H11" s="16">
        <f t="shared" si="0"/>
        <v>46.72</v>
      </c>
      <c r="I11" s="16">
        <f t="shared" si="0"/>
        <v>0.24399999999999999</v>
      </c>
      <c r="J11" s="16">
        <f t="shared" si="0"/>
        <v>0.28999999999999998</v>
      </c>
      <c r="K11" s="16">
        <f t="shared" si="0"/>
        <v>297.09000000000003</v>
      </c>
      <c r="L11" s="16">
        <f t="shared" si="0"/>
        <v>7.25</v>
      </c>
      <c r="M11" s="16">
        <f t="shared" si="0"/>
        <v>66.13</v>
      </c>
      <c r="N11" s="16">
        <f t="shared" si="0"/>
        <v>290.70999999999998</v>
      </c>
      <c r="O11" s="20"/>
      <c r="P11" s="17">
        <f t="shared" ref="P11:AA11" si="1">SUM(P5:P10)</f>
        <v>18.330000000000002</v>
      </c>
      <c r="Q11" s="17">
        <f t="shared" si="1"/>
        <v>23.55</v>
      </c>
      <c r="R11" s="17">
        <f t="shared" si="1"/>
        <v>103.23000000000002</v>
      </c>
      <c r="S11" s="17">
        <f t="shared" si="1"/>
        <v>706.5</v>
      </c>
      <c r="T11" s="17">
        <f t="shared" si="1"/>
        <v>23.405000000000001</v>
      </c>
      <c r="U11" s="17">
        <f t="shared" si="1"/>
        <v>53</v>
      </c>
      <c r="V11" s="17">
        <f t="shared" si="1"/>
        <v>0.2495</v>
      </c>
      <c r="W11" s="17">
        <f t="shared" si="1"/>
        <v>0.38</v>
      </c>
      <c r="X11" s="17">
        <f t="shared" si="1"/>
        <v>382.51</v>
      </c>
      <c r="Y11" s="17">
        <f t="shared" si="1"/>
        <v>8.1050000000000004</v>
      </c>
      <c r="Z11" s="17">
        <f t="shared" si="1"/>
        <v>80.55</v>
      </c>
      <c r="AA11" s="17">
        <f t="shared" si="1"/>
        <v>372.99</v>
      </c>
      <c r="AB11" s="7"/>
    </row>
    <row r="12" spans="1:29">
      <c r="A12" s="6" t="s">
        <v>9</v>
      </c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7"/>
      <c r="Q12" s="7"/>
      <c r="R12" s="7"/>
      <c r="S12" s="7"/>
      <c r="T12" s="7"/>
      <c r="U12" s="7"/>
      <c r="V12" s="13"/>
      <c r="W12" s="13"/>
      <c r="X12" s="13"/>
      <c r="Y12" s="13"/>
      <c r="Z12" s="13"/>
      <c r="AA12" s="13"/>
      <c r="AB12" s="7"/>
      <c r="AC12" s="10"/>
    </row>
    <row r="13" spans="1:29">
      <c r="A13" s="38" t="s">
        <v>137</v>
      </c>
      <c r="B13" s="5">
        <v>100</v>
      </c>
      <c r="C13" s="11">
        <v>1.1000000000000001</v>
      </c>
      <c r="D13" s="11">
        <v>6.1</v>
      </c>
      <c r="E13" s="11">
        <v>3.7</v>
      </c>
      <c r="F13" s="11">
        <v>65</v>
      </c>
      <c r="G13" s="11">
        <v>13.5</v>
      </c>
      <c r="H13" s="11">
        <v>0</v>
      </c>
      <c r="I13" s="11">
        <v>0.03</v>
      </c>
      <c r="J13" s="11">
        <v>6.13</v>
      </c>
      <c r="K13" s="11">
        <v>26</v>
      </c>
      <c r="L13" s="11">
        <v>0.6</v>
      </c>
      <c r="M13" s="11">
        <v>23.38</v>
      </c>
      <c r="N13" s="11">
        <v>38.75</v>
      </c>
      <c r="O13" s="5">
        <v>100</v>
      </c>
      <c r="P13" s="11">
        <v>1.1000000000000001</v>
      </c>
      <c r="Q13" s="11">
        <v>6.1</v>
      </c>
      <c r="R13" s="11">
        <v>3.7</v>
      </c>
      <c r="S13" s="11">
        <v>65</v>
      </c>
      <c r="T13" s="11">
        <v>13.5</v>
      </c>
      <c r="U13" s="11">
        <v>0</v>
      </c>
      <c r="V13" s="11">
        <v>0.03</v>
      </c>
      <c r="W13" s="11">
        <v>6.13</v>
      </c>
      <c r="X13" s="11">
        <v>26</v>
      </c>
      <c r="Y13" s="11">
        <v>0.6</v>
      </c>
      <c r="Z13" s="11">
        <v>23.38</v>
      </c>
      <c r="AA13" s="11">
        <v>38.75</v>
      </c>
      <c r="AB13" s="7">
        <v>11</v>
      </c>
    </row>
    <row r="14" spans="1:29" ht="24.75" customHeight="1">
      <c r="A14" s="54" t="s">
        <v>116</v>
      </c>
      <c r="B14" s="55" t="s">
        <v>61</v>
      </c>
      <c r="C14" s="56">
        <v>5.0599999999999996</v>
      </c>
      <c r="D14" s="56">
        <v>7.9</v>
      </c>
      <c r="E14" s="56">
        <v>6.58</v>
      </c>
      <c r="F14" s="56">
        <v>117.96</v>
      </c>
      <c r="G14" s="56">
        <v>14.8</v>
      </c>
      <c r="H14" s="56">
        <v>13</v>
      </c>
      <c r="I14" s="56">
        <v>4.5999999999999999E-2</v>
      </c>
      <c r="J14" s="56">
        <v>0.1</v>
      </c>
      <c r="K14" s="56">
        <v>27.2</v>
      </c>
      <c r="L14" s="56">
        <v>0.8</v>
      </c>
      <c r="M14" s="56">
        <v>26</v>
      </c>
      <c r="N14" s="56">
        <v>116</v>
      </c>
      <c r="O14" s="55" t="s">
        <v>50</v>
      </c>
      <c r="P14" s="56">
        <v>5.41</v>
      </c>
      <c r="Q14" s="56">
        <v>8.9</v>
      </c>
      <c r="R14" s="56">
        <v>8.1349999999999998</v>
      </c>
      <c r="S14" s="56">
        <v>134.56</v>
      </c>
      <c r="T14" s="56">
        <v>18.5</v>
      </c>
      <c r="U14" s="56">
        <v>16.8</v>
      </c>
      <c r="V14" s="56">
        <v>5.7000000000000002E-2</v>
      </c>
      <c r="W14" s="56">
        <v>0.1</v>
      </c>
      <c r="X14" s="56">
        <v>34</v>
      </c>
      <c r="Y14" s="56">
        <v>0.8</v>
      </c>
      <c r="Z14" s="56">
        <v>32.9</v>
      </c>
      <c r="AA14" s="56">
        <v>144.4</v>
      </c>
      <c r="AB14" s="53" t="s">
        <v>90</v>
      </c>
    </row>
    <row r="15" spans="1:29" ht="27" customHeight="1">
      <c r="A15" s="36" t="s">
        <v>81</v>
      </c>
      <c r="B15" s="8" t="s">
        <v>133</v>
      </c>
      <c r="C15" s="11">
        <v>9.06</v>
      </c>
      <c r="D15" s="11">
        <v>9.42</v>
      </c>
      <c r="E15" s="11">
        <v>7.55</v>
      </c>
      <c r="F15" s="11">
        <v>151</v>
      </c>
      <c r="G15" s="11">
        <v>0.78</v>
      </c>
      <c r="H15" s="11">
        <v>0</v>
      </c>
      <c r="I15" s="11">
        <v>0.03</v>
      </c>
      <c r="J15" s="11">
        <v>0.36</v>
      </c>
      <c r="K15" s="11">
        <v>12.6</v>
      </c>
      <c r="L15" s="11">
        <v>0.9</v>
      </c>
      <c r="M15" s="11">
        <v>12.42</v>
      </c>
      <c r="N15" s="11">
        <v>63.54</v>
      </c>
      <c r="O15" s="8" t="s">
        <v>134</v>
      </c>
      <c r="P15" s="11">
        <v>12.1</v>
      </c>
      <c r="Q15" s="11">
        <v>12.5</v>
      </c>
      <c r="R15" s="11">
        <v>10.1</v>
      </c>
      <c r="S15" s="11">
        <v>241.6</v>
      </c>
      <c r="T15" s="11">
        <v>1.06</v>
      </c>
      <c r="U15" s="11">
        <v>0</v>
      </c>
      <c r="V15" s="11">
        <v>0.04</v>
      </c>
      <c r="W15" s="11">
        <v>0.5</v>
      </c>
      <c r="X15" s="11">
        <v>17.3</v>
      </c>
      <c r="Y15" s="11">
        <v>1.2</v>
      </c>
      <c r="Z15" s="11">
        <v>16.7</v>
      </c>
      <c r="AA15" s="11">
        <v>84.7</v>
      </c>
      <c r="AB15" s="36" t="s">
        <v>82</v>
      </c>
    </row>
    <row r="16" spans="1:29">
      <c r="A16" s="3" t="s">
        <v>98</v>
      </c>
      <c r="B16" s="15">
        <v>150</v>
      </c>
      <c r="C16" s="11">
        <v>3.2</v>
      </c>
      <c r="D16" s="11">
        <v>3.03</v>
      </c>
      <c r="E16" s="11">
        <v>23.3</v>
      </c>
      <c r="F16" s="11">
        <v>160.4</v>
      </c>
      <c r="G16" s="11">
        <v>6.4</v>
      </c>
      <c r="H16" s="31">
        <v>1.4999999999999999E-2</v>
      </c>
      <c r="I16" s="31">
        <v>0.1</v>
      </c>
      <c r="J16" s="31">
        <v>0.1</v>
      </c>
      <c r="K16" s="31">
        <v>34.299999999999997</v>
      </c>
      <c r="L16" s="31">
        <v>90</v>
      </c>
      <c r="M16" s="31">
        <v>24.2</v>
      </c>
      <c r="N16" s="31">
        <v>49.9</v>
      </c>
      <c r="O16" s="5">
        <v>200</v>
      </c>
      <c r="P16" s="31">
        <f t="shared" ref="P16:AA16" si="2">C16/15*20</f>
        <v>4.2666666666666666</v>
      </c>
      <c r="Q16" s="31">
        <f t="shared" si="2"/>
        <v>4.04</v>
      </c>
      <c r="R16" s="31">
        <f t="shared" si="2"/>
        <v>31.06666666666667</v>
      </c>
      <c r="S16" s="31">
        <f t="shared" si="2"/>
        <v>213.86666666666667</v>
      </c>
      <c r="T16" s="31">
        <f t="shared" si="2"/>
        <v>8.5333333333333332</v>
      </c>
      <c r="U16" s="31">
        <f t="shared" si="2"/>
        <v>0.02</v>
      </c>
      <c r="V16" s="31">
        <f t="shared" si="2"/>
        <v>0.13333333333333333</v>
      </c>
      <c r="W16" s="31">
        <f t="shared" si="2"/>
        <v>0.13333333333333333</v>
      </c>
      <c r="X16" s="31">
        <f t="shared" si="2"/>
        <v>45.733333333333334</v>
      </c>
      <c r="Y16" s="31">
        <f t="shared" si="2"/>
        <v>120</v>
      </c>
      <c r="Z16" s="31">
        <f t="shared" si="2"/>
        <v>32.266666666666666</v>
      </c>
      <c r="AA16" s="31">
        <f t="shared" si="2"/>
        <v>66.533333333333331</v>
      </c>
      <c r="AB16" s="7">
        <v>241</v>
      </c>
    </row>
    <row r="17" spans="1:28">
      <c r="A17" s="7" t="s">
        <v>59</v>
      </c>
      <c r="B17" s="8">
        <v>200</v>
      </c>
      <c r="C17" s="11">
        <v>0.2</v>
      </c>
      <c r="D17" s="11">
        <v>0.1</v>
      </c>
      <c r="E17" s="11">
        <v>21.5</v>
      </c>
      <c r="F17" s="11">
        <v>87</v>
      </c>
      <c r="G17" s="11">
        <v>29.3</v>
      </c>
      <c r="H17" s="11">
        <v>0</v>
      </c>
      <c r="I17" s="11">
        <v>0.01</v>
      </c>
      <c r="J17" s="11">
        <v>0</v>
      </c>
      <c r="K17" s="11">
        <v>10</v>
      </c>
      <c r="L17" s="11">
        <v>0.3</v>
      </c>
      <c r="M17" s="11">
        <v>4.8899999999999997</v>
      </c>
      <c r="N17" s="11">
        <v>8</v>
      </c>
      <c r="O17" s="8">
        <v>200</v>
      </c>
      <c r="P17" s="11">
        <v>0.2</v>
      </c>
      <c r="Q17" s="11">
        <v>0.1</v>
      </c>
      <c r="R17" s="11">
        <v>21.5</v>
      </c>
      <c r="S17" s="11">
        <v>87</v>
      </c>
      <c r="T17" s="11">
        <v>29.3</v>
      </c>
      <c r="U17" s="11">
        <v>0</v>
      </c>
      <c r="V17" s="11">
        <v>0.01</v>
      </c>
      <c r="W17" s="11">
        <v>0</v>
      </c>
      <c r="X17" s="11">
        <v>10</v>
      </c>
      <c r="Y17" s="11">
        <v>0.3</v>
      </c>
      <c r="Z17" s="11">
        <v>4.8899999999999997</v>
      </c>
      <c r="AA17" s="11">
        <v>8</v>
      </c>
      <c r="AB17" s="7">
        <v>518</v>
      </c>
    </row>
    <row r="18" spans="1:28">
      <c r="A18" s="3" t="s">
        <v>19</v>
      </c>
      <c r="B18" s="5">
        <v>40</v>
      </c>
      <c r="C18" s="12">
        <v>3</v>
      </c>
      <c r="D18" s="12">
        <v>0.3</v>
      </c>
      <c r="E18" s="12">
        <v>20</v>
      </c>
      <c r="F18" s="12">
        <v>94</v>
      </c>
      <c r="G18" s="12">
        <v>0</v>
      </c>
      <c r="H18" s="12">
        <v>0</v>
      </c>
      <c r="I18" s="12">
        <v>4.3999999999999997E-2</v>
      </c>
      <c r="J18" s="12">
        <v>0</v>
      </c>
      <c r="K18" s="12">
        <v>8</v>
      </c>
      <c r="L18" s="12">
        <v>0.4</v>
      </c>
      <c r="M18" s="12">
        <v>13.6</v>
      </c>
      <c r="N18" s="12">
        <v>30.4</v>
      </c>
      <c r="O18" s="5">
        <v>50</v>
      </c>
      <c r="P18" s="12">
        <v>3.8</v>
      </c>
      <c r="Q18" s="31">
        <f>D18/15*18</f>
        <v>0.36</v>
      </c>
      <c r="R18" s="31">
        <f>E18/15*18</f>
        <v>24</v>
      </c>
      <c r="S18" s="12">
        <v>117.5</v>
      </c>
      <c r="T18" s="12">
        <v>0</v>
      </c>
      <c r="U18" s="12">
        <v>0</v>
      </c>
      <c r="V18" s="12">
        <v>5.5E-2</v>
      </c>
      <c r="W18" s="12">
        <v>0</v>
      </c>
      <c r="X18" s="12">
        <v>10</v>
      </c>
      <c r="Y18" s="12">
        <v>0.55000000000000004</v>
      </c>
      <c r="Z18" s="12">
        <v>17</v>
      </c>
      <c r="AA18" s="12">
        <v>38</v>
      </c>
      <c r="AB18" s="7">
        <v>114</v>
      </c>
    </row>
    <row r="19" spans="1:28">
      <c r="A19" s="7" t="s">
        <v>69</v>
      </c>
      <c r="B19" s="8">
        <v>40</v>
      </c>
      <c r="C19" s="7">
        <v>2.6</v>
      </c>
      <c r="D19" s="7">
        <v>0.5</v>
      </c>
      <c r="E19" s="7">
        <v>14</v>
      </c>
      <c r="F19" s="7">
        <v>72.400000000000006</v>
      </c>
      <c r="G19" s="7">
        <v>0</v>
      </c>
      <c r="H19" s="7">
        <v>0</v>
      </c>
      <c r="I19" s="7">
        <v>0.1</v>
      </c>
      <c r="J19" s="7">
        <v>0</v>
      </c>
      <c r="K19" s="7">
        <v>14</v>
      </c>
      <c r="L19" s="7">
        <v>1.6</v>
      </c>
      <c r="M19" s="7">
        <v>13.6</v>
      </c>
      <c r="N19" s="7">
        <v>30.4</v>
      </c>
      <c r="O19" s="8">
        <v>50</v>
      </c>
      <c r="P19" s="11">
        <v>3.3</v>
      </c>
      <c r="Q19" s="31">
        <f>D19/15*18</f>
        <v>0.6</v>
      </c>
      <c r="R19" s="31">
        <f>E19/15*18</f>
        <v>16.8</v>
      </c>
      <c r="S19" s="11">
        <v>90.5</v>
      </c>
      <c r="T19" s="11">
        <v>0</v>
      </c>
      <c r="U19" s="11">
        <v>0</v>
      </c>
      <c r="V19" s="11">
        <v>0.09</v>
      </c>
      <c r="W19" s="11">
        <v>0</v>
      </c>
      <c r="X19" s="11">
        <v>17.5</v>
      </c>
      <c r="Y19" s="11">
        <v>1.95</v>
      </c>
      <c r="Z19" s="11">
        <v>17</v>
      </c>
      <c r="AA19" s="11">
        <v>38</v>
      </c>
      <c r="AB19" s="7">
        <v>116</v>
      </c>
    </row>
    <row r="20" spans="1:28">
      <c r="A20" s="9" t="s">
        <v>16</v>
      </c>
      <c r="B20" s="8"/>
      <c r="C20" s="18">
        <f t="shared" ref="C20:N20" si="3">SUM(C13:C19)</f>
        <v>24.220000000000002</v>
      </c>
      <c r="D20" s="18">
        <f t="shared" si="3"/>
        <v>27.350000000000005</v>
      </c>
      <c r="E20" s="18">
        <f t="shared" si="3"/>
        <v>96.63</v>
      </c>
      <c r="F20" s="18">
        <f t="shared" si="3"/>
        <v>747.76</v>
      </c>
      <c r="G20" s="18">
        <f t="shared" si="3"/>
        <v>64.78</v>
      </c>
      <c r="H20" s="18">
        <f t="shared" si="3"/>
        <v>13.015000000000001</v>
      </c>
      <c r="I20" s="18">
        <f t="shared" si="3"/>
        <v>0.36</v>
      </c>
      <c r="J20" s="18">
        <f t="shared" si="3"/>
        <v>6.6899999999999995</v>
      </c>
      <c r="K20" s="18">
        <f t="shared" si="3"/>
        <v>132.1</v>
      </c>
      <c r="L20" s="18">
        <f t="shared" si="3"/>
        <v>94.6</v>
      </c>
      <c r="M20" s="18">
        <f t="shared" si="3"/>
        <v>118.08999999999999</v>
      </c>
      <c r="N20" s="18">
        <f t="shared" si="3"/>
        <v>336.98999999999995</v>
      </c>
      <c r="O20" s="21"/>
      <c r="P20" s="19">
        <f t="shared" ref="P20:AA20" si="4">SUM(P13:P19)</f>
        <v>30.176666666666666</v>
      </c>
      <c r="Q20" s="62">
        <f t="shared" si="4"/>
        <v>32.6</v>
      </c>
      <c r="R20" s="62">
        <f t="shared" si="4"/>
        <v>115.30166666666666</v>
      </c>
      <c r="S20" s="19">
        <f t="shared" si="4"/>
        <v>950.02666666666664</v>
      </c>
      <c r="T20" s="19">
        <f t="shared" si="4"/>
        <v>70.893333333333331</v>
      </c>
      <c r="U20" s="19">
        <f t="shared" si="4"/>
        <v>16.82</v>
      </c>
      <c r="V20" s="19">
        <f t="shared" si="4"/>
        <v>0.41533333333333333</v>
      </c>
      <c r="W20" s="19">
        <f t="shared" si="4"/>
        <v>6.8633333333333333</v>
      </c>
      <c r="X20" s="19">
        <f t="shared" si="4"/>
        <v>160.53333333333333</v>
      </c>
      <c r="Y20" s="19">
        <f t="shared" si="4"/>
        <v>125.39999999999999</v>
      </c>
      <c r="Z20" s="19">
        <f t="shared" si="4"/>
        <v>144.13666666666666</v>
      </c>
      <c r="AA20" s="19">
        <f t="shared" si="4"/>
        <v>418.38333333333333</v>
      </c>
      <c r="AB20" s="7"/>
    </row>
    <row r="21" spans="1:28">
      <c r="A21" s="1" t="s">
        <v>17</v>
      </c>
      <c r="B21" s="8"/>
      <c r="C21" s="77">
        <f t="shared" ref="C21:N21" si="5">C11+C20</f>
        <v>38.610000000000007</v>
      </c>
      <c r="D21" s="77">
        <f t="shared" si="5"/>
        <v>47.460000000000008</v>
      </c>
      <c r="E21" s="77">
        <f t="shared" si="5"/>
        <v>186.64</v>
      </c>
      <c r="F21" s="77">
        <f>F11+F20</f>
        <v>1352.03</v>
      </c>
      <c r="G21" s="77">
        <f t="shared" si="5"/>
        <v>88.02</v>
      </c>
      <c r="H21" s="77">
        <f t="shared" si="5"/>
        <v>59.734999999999999</v>
      </c>
      <c r="I21" s="77">
        <f t="shared" si="5"/>
        <v>0.60399999999999998</v>
      </c>
      <c r="J21" s="77">
        <f t="shared" si="5"/>
        <v>6.9799999999999995</v>
      </c>
      <c r="K21" s="77">
        <f t="shared" si="5"/>
        <v>429.19000000000005</v>
      </c>
      <c r="L21" s="77">
        <f t="shared" si="5"/>
        <v>101.85</v>
      </c>
      <c r="M21" s="77">
        <f t="shared" si="5"/>
        <v>184.21999999999997</v>
      </c>
      <c r="N21" s="77">
        <f t="shared" si="5"/>
        <v>627.69999999999993</v>
      </c>
      <c r="O21" s="7"/>
      <c r="P21" s="77">
        <f>P20+P11</f>
        <v>48.506666666666668</v>
      </c>
      <c r="Q21" s="62">
        <f>Q20+Q11</f>
        <v>56.150000000000006</v>
      </c>
      <c r="R21" s="62">
        <f>R20+R11</f>
        <v>218.53166666666669</v>
      </c>
      <c r="S21" s="77">
        <f>S11+S20</f>
        <v>1656.5266666666666</v>
      </c>
      <c r="T21" s="77">
        <f t="shared" ref="T21:AA21" si="6">T20+T11</f>
        <v>94.298333333333332</v>
      </c>
      <c r="U21" s="19">
        <f t="shared" si="6"/>
        <v>69.819999999999993</v>
      </c>
      <c r="V21" s="77">
        <f t="shared" si="6"/>
        <v>0.66483333333333339</v>
      </c>
      <c r="W21" s="77">
        <f t="shared" si="6"/>
        <v>7.2433333333333332</v>
      </c>
      <c r="X21" s="77">
        <f t="shared" si="6"/>
        <v>543.04333333333329</v>
      </c>
      <c r="Y21" s="77">
        <f t="shared" si="6"/>
        <v>133.505</v>
      </c>
      <c r="Z21" s="77">
        <f t="shared" si="6"/>
        <v>224.68666666666667</v>
      </c>
      <c r="AA21" s="77">
        <f t="shared" si="6"/>
        <v>791.37333333333333</v>
      </c>
      <c r="AB21" s="7"/>
    </row>
    <row r="22" spans="1:28">
      <c r="A22" s="4"/>
      <c r="B22" s="4"/>
      <c r="C22" s="30"/>
      <c r="D22" s="30"/>
      <c r="E22" s="30"/>
      <c r="F22" s="3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8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8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8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8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8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</sheetData>
  <mergeCells count="6">
    <mergeCell ref="C3:F3"/>
    <mergeCell ref="X3:AA3"/>
    <mergeCell ref="P3:S3"/>
    <mergeCell ref="T3:W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21"/>
  <sheetViews>
    <sheetView tabSelected="1" workbookViewId="0">
      <selection activeCell="A14" sqref="A14"/>
    </sheetView>
  </sheetViews>
  <sheetFormatPr defaultRowHeight="15"/>
  <cols>
    <col min="1" max="1" width="28.85546875" customWidth="1"/>
    <col min="2" max="2" width="5.28515625" customWidth="1"/>
    <col min="3" max="3" width="3.28515625" customWidth="1"/>
    <col min="4" max="5" width="3.42578125" customWidth="1"/>
    <col min="6" max="6" width="5.28515625" customWidth="1"/>
    <col min="7" max="14" width="3.42578125" customWidth="1"/>
    <col min="15" max="15" width="5.140625" customWidth="1"/>
    <col min="16" max="18" width="3.42578125" customWidth="1"/>
    <col min="19" max="19" width="5.140625" customWidth="1"/>
    <col min="20" max="25" width="3.42578125" customWidth="1"/>
    <col min="26" max="27" width="4.42578125" customWidth="1"/>
  </cols>
  <sheetData>
    <row r="1" spans="1:28">
      <c r="A1" s="23" t="s">
        <v>145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36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/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 s="4" customFormat="1" ht="11.25">
      <c r="A5" s="7" t="s">
        <v>112</v>
      </c>
      <c r="B5" s="7">
        <v>205</v>
      </c>
      <c r="C5" s="7">
        <v>6.55</v>
      </c>
      <c r="D5" s="7">
        <v>8.33</v>
      </c>
      <c r="E5" s="7">
        <v>35.090000000000003</v>
      </c>
      <c r="F5" s="7">
        <v>241.11</v>
      </c>
      <c r="G5" s="7">
        <v>0.28999999999999998</v>
      </c>
      <c r="H5" s="7">
        <v>0.01</v>
      </c>
      <c r="I5" s="7">
        <v>0.06</v>
      </c>
      <c r="J5" s="7">
        <v>0.14000000000000001</v>
      </c>
      <c r="K5" s="7">
        <v>108.89</v>
      </c>
      <c r="L5" s="7">
        <v>0.88</v>
      </c>
      <c r="M5" s="7">
        <v>20.59</v>
      </c>
      <c r="N5" s="7">
        <v>104.48</v>
      </c>
      <c r="O5" s="7">
        <v>255</v>
      </c>
      <c r="P5" s="7">
        <v>8.25</v>
      </c>
      <c r="Q5" s="7">
        <v>10.37</v>
      </c>
      <c r="R5" s="7">
        <v>43.75</v>
      </c>
      <c r="S5" s="7">
        <v>301.98</v>
      </c>
      <c r="T5" s="7">
        <v>0.38</v>
      </c>
      <c r="U5" s="7">
        <v>0</v>
      </c>
      <c r="V5" s="7">
        <v>0.125</v>
      </c>
      <c r="W5" s="7">
        <v>0.1</v>
      </c>
      <c r="X5" s="7">
        <v>136.25</v>
      </c>
      <c r="Y5" s="7">
        <v>1.1000000000000001</v>
      </c>
      <c r="Z5" s="7">
        <v>26.25</v>
      </c>
      <c r="AA5" s="7">
        <v>130</v>
      </c>
      <c r="AB5" s="7"/>
    </row>
    <row r="6" spans="1:28">
      <c r="A6" s="66" t="s">
        <v>23</v>
      </c>
      <c r="B6" s="67" t="s">
        <v>47</v>
      </c>
      <c r="C6" s="68">
        <v>0.1</v>
      </c>
      <c r="D6" s="68">
        <v>0</v>
      </c>
      <c r="E6" s="68">
        <v>15.2</v>
      </c>
      <c r="F6" s="68">
        <v>61</v>
      </c>
      <c r="G6" s="68">
        <v>2.8</v>
      </c>
      <c r="H6" s="68">
        <v>0</v>
      </c>
      <c r="I6" s="68">
        <v>0</v>
      </c>
      <c r="J6" s="68">
        <v>0</v>
      </c>
      <c r="K6" s="68">
        <v>13.06</v>
      </c>
      <c r="L6" s="68">
        <v>0</v>
      </c>
      <c r="M6" s="68">
        <v>1.55</v>
      </c>
      <c r="N6" s="68">
        <v>2.89</v>
      </c>
      <c r="O6" s="67" t="s">
        <v>47</v>
      </c>
      <c r="P6" s="68">
        <v>0.1</v>
      </c>
      <c r="Q6" s="68">
        <v>0</v>
      </c>
      <c r="R6" s="68">
        <v>15.2</v>
      </c>
      <c r="S6" s="68">
        <v>61</v>
      </c>
      <c r="T6" s="68">
        <v>2.8</v>
      </c>
      <c r="U6" s="68">
        <v>0</v>
      </c>
      <c r="V6" s="68">
        <v>0</v>
      </c>
      <c r="W6" s="68">
        <v>0</v>
      </c>
      <c r="X6" s="68">
        <v>13.06</v>
      </c>
      <c r="Y6" s="68">
        <v>0</v>
      </c>
      <c r="Z6" s="68">
        <v>1.55</v>
      </c>
      <c r="AA6" s="68">
        <v>2.89</v>
      </c>
      <c r="AB6" s="65">
        <v>504</v>
      </c>
    </row>
    <row r="7" spans="1:28">
      <c r="A7" s="3" t="s">
        <v>28</v>
      </c>
      <c r="B7" s="5">
        <v>200</v>
      </c>
      <c r="C7" s="11">
        <v>3.6</v>
      </c>
      <c r="D7" s="11">
        <v>3.3</v>
      </c>
      <c r="E7" s="11">
        <v>25</v>
      </c>
      <c r="F7" s="11">
        <v>144</v>
      </c>
      <c r="G7" s="11">
        <v>1.3</v>
      </c>
      <c r="H7" s="11">
        <v>0</v>
      </c>
      <c r="I7" s="11">
        <v>0</v>
      </c>
      <c r="J7" s="11">
        <v>0.1</v>
      </c>
      <c r="K7" s="11">
        <v>124</v>
      </c>
      <c r="L7" s="11">
        <v>0.8</v>
      </c>
      <c r="M7" s="11">
        <v>36.299999999999997</v>
      </c>
      <c r="N7" s="11">
        <v>109</v>
      </c>
      <c r="O7" s="5">
        <v>200</v>
      </c>
      <c r="P7" s="11">
        <v>3.6</v>
      </c>
      <c r="Q7" s="11">
        <v>3.3</v>
      </c>
      <c r="R7" s="11">
        <v>25</v>
      </c>
      <c r="S7" s="11">
        <v>144</v>
      </c>
      <c r="T7" s="11">
        <v>1.3</v>
      </c>
      <c r="U7" s="11">
        <v>0</v>
      </c>
      <c r="V7" s="11">
        <v>0.04</v>
      </c>
      <c r="W7" s="11">
        <v>0.11</v>
      </c>
      <c r="X7" s="11">
        <v>124</v>
      </c>
      <c r="Y7" s="11">
        <v>0.8</v>
      </c>
      <c r="Z7" s="11">
        <v>36.33</v>
      </c>
      <c r="AA7" s="11">
        <v>108.9</v>
      </c>
      <c r="AB7" s="7">
        <v>508</v>
      </c>
    </row>
    <row r="8" spans="1:28">
      <c r="A8" s="3" t="s">
        <v>19</v>
      </c>
      <c r="B8" s="5">
        <v>40</v>
      </c>
      <c r="C8" s="12">
        <v>3</v>
      </c>
      <c r="D8" s="12">
        <v>0.3</v>
      </c>
      <c r="E8" s="12">
        <v>20</v>
      </c>
      <c r="F8" s="12">
        <v>94</v>
      </c>
      <c r="G8" s="12">
        <v>0</v>
      </c>
      <c r="H8" s="12">
        <v>0</v>
      </c>
      <c r="I8" s="12">
        <v>4.3999999999999997E-2</v>
      </c>
      <c r="J8" s="12">
        <v>0</v>
      </c>
      <c r="K8" s="12">
        <v>8</v>
      </c>
      <c r="L8" s="12">
        <v>0.4</v>
      </c>
      <c r="M8" s="12">
        <v>13.6</v>
      </c>
      <c r="N8" s="12">
        <v>30.4</v>
      </c>
      <c r="O8" s="5">
        <v>50</v>
      </c>
      <c r="P8" s="12">
        <v>3.8</v>
      </c>
      <c r="Q8" s="12">
        <v>0.4</v>
      </c>
      <c r="R8" s="12">
        <v>24.6</v>
      </c>
      <c r="S8" s="12">
        <v>117.5</v>
      </c>
      <c r="T8" s="12">
        <v>0</v>
      </c>
      <c r="U8" s="12">
        <v>0</v>
      </c>
      <c r="V8" s="12">
        <v>5.5E-2</v>
      </c>
      <c r="W8" s="12">
        <v>0</v>
      </c>
      <c r="X8" s="12">
        <v>10</v>
      </c>
      <c r="Y8" s="12">
        <v>0.55000000000000004</v>
      </c>
      <c r="Z8" s="12">
        <v>17</v>
      </c>
      <c r="AA8" s="12">
        <v>38</v>
      </c>
      <c r="AB8" s="7">
        <v>114</v>
      </c>
    </row>
    <row r="9" spans="1:28">
      <c r="A9" s="9" t="s">
        <v>16</v>
      </c>
      <c r="B9" s="5"/>
      <c r="C9" s="16">
        <f t="shared" ref="C9:N9" si="0">SUM(C5:C8)</f>
        <v>13.25</v>
      </c>
      <c r="D9" s="16">
        <f t="shared" si="0"/>
        <v>11.93</v>
      </c>
      <c r="E9" s="16">
        <f t="shared" si="0"/>
        <v>95.29</v>
      </c>
      <c r="F9" s="16">
        <f t="shared" si="0"/>
        <v>540.11</v>
      </c>
      <c r="G9" s="16">
        <f t="shared" si="0"/>
        <v>4.3899999999999997</v>
      </c>
      <c r="H9" s="16">
        <f t="shared" si="0"/>
        <v>0.01</v>
      </c>
      <c r="I9" s="16">
        <f t="shared" si="0"/>
        <v>0.104</v>
      </c>
      <c r="J9" s="16">
        <f t="shared" si="0"/>
        <v>0.24000000000000002</v>
      </c>
      <c r="K9" s="16">
        <f t="shared" si="0"/>
        <v>253.95</v>
      </c>
      <c r="L9" s="16">
        <f t="shared" si="0"/>
        <v>2.08</v>
      </c>
      <c r="M9" s="16">
        <f t="shared" si="0"/>
        <v>72.039999999999992</v>
      </c>
      <c r="N9" s="16">
        <f t="shared" si="0"/>
        <v>246.77</v>
      </c>
      <c r="O9" s="27"/>
      <c r="P9" s="16">
        <f t="shared" ref="P9:AA9" si="1">SUM(P5:P8)</f>
        <v>15.75</v>
      </c>
      <c r="Q9" s="16">
        <f t="shared" si="1"/>
        <v>14.069999999999999</v>
      </c>
      <c r="R9" s="16">
        <f t="shared" si="1"/>
        <v>108.55000000000001</v>
      </c>
      <c r="S9" s="16">
        <f t="shared" si="1"/>
        <v>624.48</v>
      </c>
      <c r="T9" s="16">
        <f t="shared" si="1"/>
        <v>4.4799999999999995</v>
      </c>
      <c r="U9" s="16">
        <f t="shared" si="1"/>
        <v>0</v>
      </c>
      <c r="V9" s="16">
        <f t="shared" si="1"/>
        <v>0.22</v>
      </c>
      <c r="W9" s="16">
        <f t="shared" si="1"/>
        <v>0.21000000000000002</v>
      </c>
      <c r="X9" s="16">
        <f t="shared" si="1"/>
        <v>283.31</v>
      </c>
      <c r="Y9" s="16">
        <f t="shared" si="1"/>
        <v>2.4500000000000002</v>
      </c>
      <c r="Z9" s="16">
        <f t="shared" si="1"/>
        <v>81.13</v>
      </c>
      <c r="AA9" s="16">
        <f t="shared" si="1"/>
        <v>279.78999999999996</v>
      </c>
      <c r="AB9" s="7"/>
    </row>
    <row r="10" spans="1:28">
      <c r="A10" s="6" t="s">
        <v>9</v>
      </c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7"/>
      <c r="Q10" s="7"/>
      <c r="R10" s="7"/>
      <c r="S10" s="7"/>
      <c r="T10" s="7"/>
      <c r="U10" s="7"/>
      <c r="V10" s="13"/>
      <c r="W10" s="13"/>
      <c r="X10" s="13"/>
      <c r="Y10" s="13"/>
      <c r="Z10" s="13"/>
      <c r="AA10" s="13"/>
      <c r="AB10" s="7"/>
    </row>
    <row r="11" spans="1:28">
      <c r="A11" s="74" t="s">
        <v>128</v>
      </c>
      <c r="B11" s="61">
        <v>60</v>
      </c>
      <c r="C11" s="61">
        <v>0.06</v>
      </c>
      <c r="D11" s="61">
        <v>1.0900000000000001</v>
      </c>
      <c r="E11" s="61">
        <v>2.76</v>
      </c>
      <c r="F11" s="61">
        <v>68.400000000000006</v>
      </c>
      <c r="G11" s="61">
        <v>12.28</v>
      </c>
      <c r="H11" s="61">
        <v>0</v>
      </c>
      <c r="I11" s="61">
        <v>0.03</v>
      </c>
      <c r="J11" s="61">
        <v>3.04</v>
      </c>
      <c r="K11" s="61">
        <v>9.6</v>
      </c>
      <c r="L11" s="61">
        <v>0.49</v>
      </c>
      <c r="M11" s="61">
        <v>10.92</v>
      </c>
      <c r="N11" s="61">
        <v>14.2</v>
      </c>
      <c r="O11" s="61">
        <v>100</v>
      </c>
      <c r="P11" s="61">
        <v>0</v>
      </c>
      <c r="Q11" s="61">
        <v>1.25</v>
      </c>
      <c r="R11" s="61">
        <v>5</v>
      </c>
      <c r="S11" s="61">
        <v>114</v>
      </c>
      <c r="T11" s="61">
        <v>20</v>
      </c>
      <c r="U11" s="61">
        <v>0</v>
      </c>
      <c r="V11" s="61">
        <v>0</v>
      </c>
      <c r="W11" s="61">
        <v>5</v>
      </c>
      <c r="X11" s="61">
        <v>16.25</v>
      </c>
      <c r="Y11" s="61">
        <v>16.25</v>
      </c>
      <c r="Z11" s="61">
        <v>0</v>
      </c>
      <c r="AA11" s="61">
        <v>18.75</v>
      </c>
      <c r="AB11" s="61">
        <v>74</v>
      </c>
    </row>
    <row r="12" spans="1:28" ht="26.25" customHeight="1">
      <c r="A12" s="36" t="s">
        <v>56</v>
      </c>
      <c r="B12" s="41" t="s">
        <v>64</v>
      </c>
      <c r="C12" s="31">
        <v>8.8000000000000007</v>
      </c>
      <c r="D12" s="11">
        <v>0.1</v>
      </c>
      <c r="E12" s="31">
        <v>12.06</v>
      </c>
      <c r="F12" s="31">
        <v>150.09</v>
      </c>
      <c r="G12" s="31">
        <v>9.0299999999999994</v>
      </c>
      <c r="H12" s="31">
        <v>0</v>
      </c>
      <c r="I12" s="31">
        <v>9.6000000000000002E-2</v>
      </c>
      <c r="J12" s="31">
        <v>0.3</v>
      </c>
      <c r="K12" s="31">
        <v>13</v>
      </c>
      <c r="L12" s="31">
        <v>1.3</v>
      </c>
      <c r="M12" s="31">
        <v>23</v>
      </c>
      <c r="N12" s="31">
        <v>95</v>
      </c>
      <c r="O12" s="41" t="s">
        <v>65</v>
      </c>
      <c r="P12" s="31">
        <v>9.2420000000000009</v>
      </c>
      <c r="Q12" s="31">
        <v>7.9859999999999998</v>
      </c>
      <c r="R12" s="31">
        <v>15</v>
      </c>
      <c r="S12" s="31">
        <v>168.94</v>
      </c>
      <c r="T12" s="31">
        <v>11.25</v>
      </c>
      <c r="U12" s="31">
        <v>0.01</v>
      </c>
      <c r="V12" s="31">
        <v>0.12</v>
      </c>
      <c r="W12" s="31">
        <v>0.36</v>
      </c>
      <c r="X12" s="31">
        <v>16.25</v>
      </c>
      <c r="Y12" s="31">
        <v>1.59</v>
      </c>
      <c r="Z12" s="31">
        <v>28.95</v>
      </c>
      <c r="AA12" s="31">
        <v>119.18</v>
      </c>
      <c r="AB12" s="41" t="s">
        <v>87</v>
      </c>
    </row>
    <row r="13" spans="1:28" ht="23.25" customHeight="1">
      <c r="A13" s="36" t="s">
        <v>62</v>
      </c>
      <c r="B13" s="8" t="s">
        <v>133</v>
      </c>
      <c r="C13" s="11">
        <v>6.27</v>
      </c>
      <c r="D13" s="11">
        <v>0.11</v>
      </c>
      <c r="E13" s="11">
        <v>3.85</v>
      </c>
      <c r="F13" s="11">
        <v>162.6</v>
      </c>
      <c r="G13" s="11">
        <v>0.88</v>
      </c>
      <c r="H13" s="11">
        <v>0</v>
      </c>
      <c r="I13" s="11">
        <v>0.11</v>
      </c>
      <c r="J13" s="11">
        <v>0.33</v>
      </c>
      <c r="K13" s="11">
        <v>17.600000000000001</v>
      </c>
      <c r="L13" s="11">
        <v>0.88</v>
      </c>
      <c r="M13" s="11">
        <v>8.4</v>
      </c>
      <c r="N13" s="11">
        <v>69.3</v>
      </c>
      <c r="O13" s="8" t="s">
        <v>134</v>
      </c>
      <c r="P13" s="11">
        <v>8.4499999999999993</v>
      </c>
      <c r="Q13" s="11">
        <v>17.3</v>
      </c>
      <c r="R13" s="11">
        <v>3.8</v>
      </c>
      <c r="S13" s="11">
        <v>209.95</v>
      </c>
      <c r="T13" s="11">
        <v>0.87</v>
      </c>
      <c r="U13" s="11">
        <v>0</v>
      </c>
      <c r="V13" s="11">
        <v>0.108</v>
      </c>
      <c r="W13" s="11">
        <v>0.43</v>
      </c>
      <c r="X13" s="11">
        <v>23.8</v>
      </c>
      <c r="Y13" s="11">
        <v>1.2</v>
      </c>
      <c r="Z13" s="11">
        <v>13.1</v>
      </c>
      <c r="AA13" s="11">
        <v>108.3</v>
      </c>
      <c r="AB13" s="41" t="s">
        <v>84</v>
      </c>
    </row>
    <row r="14" spans="1:28" s="4" customFormat="1" ht="19.5" customHeight="1">
      <c r="A14" s="7" t="s">
        <v>118</v>
      </c>
      <c r="B14" s="7">
        <v>150</v>
      </c>
      <c r="C14" s="7">
        <v>3</v>
      </c>
      <c r="D14" s="7">
        <v>8.02</v>
      </c>
      <c r="E14" s="7">
        <v>12.75</v>
      </c>
      <c r="F14" s="7">
        <v>135</v>
      </c>
      <c r="G14" s="7">
        <v>11.47</v>
      </c>
      <c r="H14" s="7">
        <v>0.02</v>
      </c>
      <c r="I14" s="7">
        <v>0.09</v>
      </c>
      <c r="J14" s="7">
        <v>2.85</v>
      </c>
      <c r="K14" s="7">
        <v>51</v>
      </c>
      <c r="L14" s="7">
        <v>1.05</v>
      </c>
      <c r="M14" s="7">
        <v>30.18</v>
      </c>
      <c r="N14" s="7">
        <v>79.06</v>
      </c>
      <c r="O14" s="7">
        <v>180</v>
      </c>
      <c r="P14" s="7">
        <v>3.6</v>
      </c>
      <c r="Q14" s="7">
        <v>9.6240000000000006</v>
      </c>
      <c r="R14" s="7">
        <v>15.3</v>
      </c>
      <c r="S14" s="7">
        <v>162</v>
      </c>
      <c r="T14" s="7">
        <v>13.763999999999999</v>
      </c>
      <c r="U14" s="7">
        <v>2.4E-2</v>
      </c>
      <c r="V14" s="7">
        <v>0.108</v>
      </c>
      <c r="W14" s="7">
        <v>3.42</v>
      </c>
      <c r="X14" s="7">
        <v>61.2</v>
      </c>
      <c r="Y14" s="7">
        <v>1.26</v>
      </c>
      <c r="Z14" s="7">
        <v>36.216000000000001</v>
      </c>
      <c r="AA14" s="7">
        <v>94.872</v>
      </c>
      <c r="AB14" s="7">
        <v>201</v>
      </c>
    </row>
    <row r="15" spans="1:28">
      <c r="A15" s="7" t="s">
        <v>111</v>
      </c>
      <c r="B15" s="8">
        <v>200</v>
      </c>
      <c r="C15" s="11">
        <v>0.11</v>
      </c>
      <c r="D15" s="11">
        <v>0</v>
      </c>
      <c r="E15" s="11">
        <v>21.07</v>
      </c>
      <c r="F15" s="11">
        <v>87</v>
      </c>
      <c r="G15" s="11">
        <v>29.3</v>
      </c>
      <c r="H15" s="11">
        <v>0</v>
      </c>
      <c r="I15" s="11">
        <v>0.01</v>
      </c>
      <c r="J15" s="11">
        <v>0</v>
      </c>
      <c r="K15" s="11">
        <v>10</v>
      </c>
      <c r="L15" s="11">
        <v>0.3</v>
      </c>
      <c r="M15" s="11">
        <v>4.8899999999999997</v>
      </c>
      <c r="N15" s="11">
        <v>8</v>
      </c>
      <c r="O15" s="8">
        <v>200</v>
      </c>
      <c r="P15" s="11">
        <v>0.1</v>
      </c>
      <c r="Q15" s="11">
        <v>0</v>
      </c>
      <c r="R15" s="11">
        <v>21</v>
      </c>
      <c r="S15" s="11">
        <v>87</v>
      </c>
      <c r="T15" s="11">
        <v>29.3</v>
      </c>
      <c r="U15" s="11">
        <v>0</v>
      </c>
      <c r="V15" s="11">
        <v>0.01</v>
      </c>
      <c r="W15" s="11">
        <v>0</v>
      </c>
      <c r="X15" s="11">
        <v>10</v>
      </c>
      <c r="Y15" s="11">
        <v>0.3</v>
      </c>
      <c r="Z15" s="11">
        <v>4.8899999999999997</v>
      </c>
      <c r="AA15" s="11">
        <v>8</v>
      </c>
      <c r="AB15" s="7">
        <v>224</v>
      </c>
    </row>
    <row r="16" spans="1:28">
      <c r="A16" s="3" t="s">
        <v>19</v>
      </c>
      <c r="B16" s="5">
        <v>40</v>
      </c>
      <c r="C16" s="12">
        <v>3</v>
      </c>
      <c r="D16" s="11">
        <v>0.1</v>
      </c>
      <c r="E16" s="12">
        <v>20</v>
      </c>
      <c r="F16" s="12">
        <v>94</v>
      </c>
      <c r="G16" s="12">
        <v>0</v>
      </c>
      <c r="H16" s="12">
        <v>0</v>
      </c>
      <c r="I16" s="12">
        <v>4.3999999999999997E-2</v>
      </c>
      <c r="J16" s="12">
        <v>0</v>
      </c>
      <c r="K16" s="12">
        <v>8</v>
      </c>
      <c r="L16" s="12">
        <v>0.4</v>
      </c>
      <c r="M16" s="12">
        <v>13.6</v>
      </c>
      <c r="N16" s="12">
        <v>30.4</v>
      </c>
      <c r="O16" s="5">
        <v>50</v>
      </c>
      <c r="P16" s="12">
        <v>3.8</v>
      </c>
      <c r="Q16" s="12">
        <v>0.4</v>
      </c>
      <c r="R16" s="12">
        <v>24.6</v>
      </c>
      <c r="S16" s="12">
        <v>117.5</v>
      </c>
      <c r="T16" s="12">
        <v>0</v>
      </c>
      <c r="U16" s="12">
        <v>0</v>
      </c>
      <c r="V16" s="12">
        <v>5.5E-2</v>
      </c>
      <c r="W16" s="12">
        <v>0</v>
      </c>
      <c r="X16" s="12">
        <v>10</v>
      </c>
      <c r="Y16" s="12">
        <v>0.55000000000000004</v>
      </c>
      <c r="Z16" s="12">
        <v>17</v>
      </c>
      <c r="AA16" s="12">
        <v>38</v>
      </c>
      <c r="AB16" s="7">
        <v>114</v>
      </c>
    </row>
    <row r="17" spans="1:28">
      <c r="A17" s="7" t="s">
        <v>69</v>
      </c>
      <c r="B17" s="8">
        <v>40</v>
      </c>
      <c r="C17" s="7">
        <v>2.6</v>
      </c>
      <c r="D17" s="11">
        <v>0.1</v>
      </c>
      <c r="E17" s="7">
        <v>14</v>
      </c>
      <c r="F17" s="7">
        <v>72.400000000000006</v>
      </c>
      <c r="G17" s="7">
        <v>0</v>
      </c>
      <c r="H17" s="7">
        <v>0</v>
      </c>
      <c r="I17" s="7">
        <v>0.1</v>
      </c>
      <c r="J17" s="7">
        <v>0</v>
      </c>
      <c r="K17" s="7">
        <v>14</v>
      </c>
      <c r="L17" s="7">
        <v>1.6</v>
      </c>
      <c r="M17" s="7">
        <v>13.6</v>
      </c>
      <c r="N17" s="7">
        <v>30.4</v>
      </c>
      <c r="O17" s="8">
        <v>50</v>
      </c>
      <c r="P17" s="11">
        <v>3.3</v>
      </c>
      <c r="Q17" s="11">
        <v>0.6</v>
      </c>
      <c r="R17" s="11">
        <v>17</v>
      </c>
      <c r="S17" s="11">
        <v>90.5</v>
      </c>
      <c r="T17" s="11">
        <v>0</v>
      </c>
      <c r="U17" s="11">
        <v>0</v>
      </c>
      <c r="V17" s="11">
        <v>0.09</v>
      </c>
      <c r="W17" s="11">
        <v>0</v>
      </c>
      <c r="X17" s="11">
        <v>17.5</v>
      </c>
      <c r="Y17" s="11">
        <v>1.95</v>
      </c>
      <c r="Z17" s="11">
        <v>17</v>
      </c>
      <c r="AA17" s="11">
        <v>38</v>
      </c>
      <c r="AB17" s="7">
        <v>116</v>
      </c>
    </row>
    <row r="18" spans="1:28">
      <c r="A18" s="3" t="s">
        <v>73</v>
      </c>
      <c r="B18" s="5">
        <v>200</v>
      </c>
      <c r="C18" s="11">
        <v>0.8</v>
      </c>
      <c r="D18" s="11">
        <v>0.1</v>
      </c>
      <c r="E18" s="11">
        <v>20.6</v>
      </c>
      <c r="F18" s="11">
        <v>94</v>
      </c>
      <c r="G18" s="11">
        <v>10</v>
      </c>
      <c r="H18" s="11">
        <v>0</v>
      </c>
      <c r="I18" s="11">
        <v>0.04</v>
      </c>
      <c r="J18" s="11">
        <v>0</v>
      </c>
      <c r="K18" s="11">
        <v>38</v>
      </c>
      <c r="L18" s="11">
        <v>4.5999999999999996</v>
      </c>
      <c r="M18" s="11">
        <v>18</v>
      </c>
      <c r="N18" s="11">
        <v>22</v>
      </c>
      <c r="O18" s="5">
        <v>200</v>
      </c>
      <c r="P18" s="11">
        <v>0.8</v>
      </c>
      <c r="Q18" s="11">
        <v>0.6</v>
      </c>
      <c r="R18" s="11">
        <v>20.6</v>
      </c>
      <c r="S18" s="11">
        <v>94</v>
      </c>
      <c r="T18" s="11">
        <v>10</v>
      </c>
      <c r="U18" s="11">
        <v>0</v>
      </c>
      <c r="V18" s="11">
        <v>0.04</v>
      </c>
      <c r="W18" s="11">
        <v>0</v>
      </c>
      <c r="X18" s="11">
        <v>38</v>
      </c>
      <c r="Y18" s="11">
        <v>4.5999999999999996</v>
      </c>
      <c r="Z18" s="11">
        <v>18</v>
      </c>
      <c r="AA18" s="11">
        <v>22</v>
      </c>
      <c r="AB18" s="7">
        <v>118</v>
      </c>
    </row>
    <row r="19" spans="1:28">
      <c r="A19" s="9" t="s">
        <v>16</v>
      </c>
      <c r="B19" s="8"/>
      <c r="C19" s="18">
        <f t="shared" ref="C19:N19" si="2">SUM(C11:C18)</f>
        <v>24.640000000000004</v>
      </c>
      <c r="D19" s="18">
        <f t="shared" si="2"/>
        <v>9.6199999999999992</v>
      </c>
      <c r="E19" s="18">
        <f t="shared" si="2"/>
        <v>107.09</v>
      </c>
      <c r="F19" s="18">
        <f t="shared" si="2"/>
        <v>863.49</v>
      </c>
      <c r="G19" s="18">
        <f t="shared" si="2"/>
        <v>72.959999999999994</v>
      </c>
      <c r="H19" s="18">
        <f t="shared" si="2"/>
        <v>0.02</v>
      </c>
      <c r="I19" s="18">
        <f t="shared" si="2"/>
        <v>0.52</v>
      </c>
      <c r="J19" s="18">
        <f t="shared" si="2"/>
        <v>6.52</v>
      </c>
      <c r="K19" s="18">
        <f t="shared" si="2"/>
        <v>161.19999999999999</v>
      </c>
      <c r="L19" s="18">
        <f t="shared" si="2"/>
        <v>10.62</v>
      </c>
      <c r="M19" s="18">
        <f t="shared" si="2"/>
        <v>122.58999999999999</v>
      </c>
      <c r="N19" s="18">
        <f t="shared" si="2"/>
        <v>348.35999999999996</v>
      </c>
      <c r="O19" s="29"/>
      <c r="P19" s="18">
        <f t="shared" ref="P19:AA19" si="3">SUM(P11:P18)</f>
        <v>29.292000000000005</v>
      </c>
      <c r="Q19" s="18">
        <f t="shared" si="3"/>
        <v>37.760000000000005</v>
      </c>
      <c r="R19" s="18">
        <f t="shared" si="3"/>
        <v>122.30000000000001</v>
      </c>
      <c r="S19" s="18">
        <f t="shared" si="3"/>
        <v>1043.8899999999999</v>
      </c>
      <c r="T19" s="18">
        <f t="shared" si="3"/>
        <v>85.183999999999997</v>
      </c>
      <c r="U19" s="18">
        <f t="shared" si="3"/>
        <v>3.4000000000000002E-2</v>
      </c>
      <c r="V19" s="18">
        <f t="shared" si="3"/>
        <v>0.53100000000000003</v>
      </c>
      <c r="W19" s="18">
        <f t="shared" si="3"/>
        <v>9.2100000000000009</v>
      </c>
      <c r="X19" s="18">
        <f t="shared" si="3"/>
        <v>193</v>
      </c>
      <c r="Y19" s="18">
        <f t="shared" si="3"/>
        <v>27.700000000000003</v>
      </c>
      <c r="Z19" s="18">
        <f t="shared" si="3"/>
        <v>135.15600000000001</v>
      </c>
      <c r="AA19" s="18">
        <f t="shared" si="3"/>
        <v>447.10200000000003</v>
      </c>
      <c r="AB19" s="7"/>
    </row>
    <row r="20" spans="1:28">
      <c r="A20" s="1" t="s">
        <v>17</v>
      </c>
      <c r="B20" s="8"/>
      <c r="C20" s="75">
        <f>C9+C19</f>
        <v>37.89</v>
      </c>
      <c r="D20" s="18">
        <v>0.1</v>
      </c>
      <c r="E20" s="75">
        <f t="shared" ref="E20:N20" si="4">E9+E19</f>
        <v>202.38</v>
      </c>
      <c r="F20" s="75">
        <f t="shared" si="4"/>
        <v>1403.6</v>
      </c>
      <c r="G20" s="75">
        <f t="shared" si="4"/>
        <v>77.349999999999994</v>
      </c>
      <c r="H20" s="75">
        <f t="shared" si="4"/>
        <v>0.03</v>
      </c>
      <c r="I20" s="75">
        <f t="shared" si="4"/>
        <v>0.624</v>
      </c>
      <c r="J20" s="75">
        <f t="shared" si="4"/>
        <v>6.76</v>
      </c>
      <c r="K20" s="75">
        <f t="shared" si="4"/>
        <v>415.15</v>
      </c>
      <c r="L20" s="75">
        <f t="shared" si="4"/>
        <v>12.7</v>
      </c>
      <c r="M20" s="75">
        <f t="shared" si="4"/>
        <v>194.63</v>
      </c>
      <c r="N20" s="75">
        <f t="shared" si="4"/>
        <v>595.13</v>
      </c>
      <c r="O20" s="39"/>
      <c r="P20" s="75">
        <f t="shared" ref="P20:AA20" si="5">P9+P19</f>
        <v>45.042000000000002</v>
      </c>
      <c r="Q20" s="75">
        <f t="shared" si="5"/>
        <v>51.830000000000005</v>
      </c>
      <c r="R20" s="75">
        <f t="shared" si="5"/>
        <v>230.85000000000002</v>
      </c>
      <c r="S20" s="75">
        <f t="shared" si="5"/>
        <v>1668.37</v>
      </c>
      <c r="T20" s="75">
        <f t="shared" si="5"/>
        <v>89.664000000000001</v>
      </c>
      <c r="U20" s="75">
        <f t="shared" si="5"/>
        <v>3.4000000000000002E-2</v>
      </c>
      <c r="V20" s="75">
        <f t="shared" si="5"/>
        <v>0.751</v>
      </c>
      <c r="W20" s="75">
        <f t="shared" si="5"/>
        <v>9.4200000000000017</v>
      </c>
      <c r="X20" s="75">
        <f t="shared" si="5"/>
        <v>476.31</v>
      </c>
      <c r="Y20" s="75">
        <f t="shared" si="5"/>
        <v>30.150000000000002</v>
      </c>
      <c r="Z20" s="75">
        <f t="shared" si="5"/>
        <v>216.286</v>
      </c>
      <c r="AA20" s="75">
        <f t="shared" si="5"/>
        <v>726.89200000000005</v>
      </c>
      <c r="AB20" s="7"/>
    </row>
    <row r="21" spans="1:28">
      <c r="C21" s="30"/>
      <c r="D21" s="30"/>
      <c r="E21" s="30"/>
      <c r="F21" s="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7"/>
  <sheetViews>
    <sheetView workbookViewId="0">
      <selection activeCell="K16" sqref="K16"/>
    </sheetView>
  </sheetViews>
  <sheetFormatPr defaultRowHeight="15"/>
  <cols>
    <col min="1" max="1" width="10.5703125" customWidth="1"/>
    <col min="2" max="4" width="3.7109375" customWidth="1"/>
    <col min="5" max="13" width="4.7109375" customWidth="1"/>
    <col min="14" max="14" width="5.42578125" customWidth="1"/>
    <col min="15" max="17" width="3.7109375" customWidth="1"/>
    <col min="18" max="18" width="5.28515625" customWidth="1"/>
    <col min="19" max="26" width="4.7109375" customWidth="1"/>
  </cols>
  <sheetData>
    <row r="1" spans="1:26">
      <c r="A1" s="22" t="s">
        <v>38</v>
      </c>
    </row>
    <row r="2" spans="1:26" ht="23.25" customHeight="1">
      <c r="A2" s="44" t="s">
        <v>40</v>
      </c>
      <c r="B2" s="87" t="s">
        <v>14</v>
      </c>
      <c r="C2" s="87"/>
      <c r="D2" s="87"/>
      <c r="E2" s="87"/>
      <c r="F2" s="87" t="s">
        <v>1</v>
      </c>
      <c r="G2" s="87"/>
      <c r="H2" s="87"/>
      <c r="I2" s="87"/>
      <c r="J2" s="87" t="s">
        <v>15</v>
      </c>
      <c r="K2" s="87"/>
      <c r="L2" s="87"/>
      <c r="M2" s="87"/>
      <c r="N2" s="43" t="s">
        <v>48</v>
      </c>
      <c r="O2" s="87" t="s">
        <v>14</v>
      </c>
      <c r="P2" s="87"/>
      <c r="Q2" s="87"/>
      <c r="R2" s="87"/>
      <c r="S2" s="87" t="s">
        <v>1</v>
      </c>
      <c r="T2" s="87"/>
      <c r="U2" s="87"/>
      <c r="V2" s="87"/>
      <c r="W2" s="87" t="s">
        <v>15</v>
      </c>
      <c r="X2" s="87"/>
      <c r="Y2" s="87"/>
      <c r="Z2" s="87"/>
    </row>
    <row r="3" spans="1:26">
      <c r="A3" s="1" t="s">
        <v>115</v>
      </c>
      <c r="B3" s="1" t="s">
        <v>3</v>
      </c>
      <c r="C3" s="1" t="s">
        <v>4</v>
      </c>
      <c r="D3" s="1" t="s">
        <v>5</v>
      </c>
      <c r="E3" s="1" t="s">
        <v>11</v>
      </c>
      <c r="F3" s="1" t="s">
        <v>7</v>
      </c>
      <c r="G3" s="1" t="s">
        <v>42</v>
      </c>
      <c r="H3" s="1" t="s">
        <v>6</v>
      </c>
      <c r="I3" s="1" t="s">
        <v>43</v>
      </c>
      <c r="J3" s="1" t="s">
        <v>8</v>
      </c>
      <c r="K3" s="1" t="s">
        <v>13</v>
      </c>
      <c r="L3" s="1" t="s">
        <v>45</v>
      </c>
      <c r="M3" s="1" t="s">
        <v>44</v>
      </c>
      <c r="N3" s="1" t="s">
        <v>115</v>
      </c>
      <c r="O3" s="1" t="s">
        <v>3</v>
      </c>
      <c r="P3" s="1" t="s">
        <v>4</v>
      </c>
      <c r="Q3" s="1" t="s">
        <v>5</v>
      </c>
      <c r="R3" s="1" t="s">
        <v>11</v>
      </c>
      <c r="S3" s="1" t="s">
        <v>7</v>
      </c>
      <c r="T3" s="1" t="s">
        <v>42</v>
      </c>
      <c r="U3" s="1" t="s">
        <v>6</v>
      </c>
      <c r="V3" s="1" t="s">
        <v>43</v>
      </c>
      <c r="W3" s="1" t="s">
        <v>8</v>
      </c>
      <c r="X3" s="1" t="s">
        <v>13</v>
      </c>
      <c r="Y3" s="1" t="s">
        <v>45</v>
      </c>
      <c r="Z3" s="1" t="s">
        <v>44</v>
      </c>
    </row>
    <row r="4" spans="1:26">
      <c r="A4" s="26">
        <v>1</v>
      </c>
      <c r="B4" s="27">
        <v>39</v>
      </c>
      <c r="C4" s="27">
        <v>47</v>
      </c>
      <c r="D4" s="27">
        <v>187</v>
      </c>
      <c r="E4" s="27">
        <v>1352</v>
      </c>
      <c r="F4" s="27">
        <v>88</v>
      </c>
      <c r="G4" s="27">
        <v>60</v>
      </c>
      <c r="H4" s="27">
        <v>0.6</v>
      </c>
      <c r="I4" s="27">
        <v>7</v>
      </c>
      <c r="J4" s="27">
        <v>429</v>
      </c>
      <c r="K4" s="27">
        <v>102</v>
      </c>
      <c r="L4" s="27">
        <v>184</v>
      </c>
      <c r="M4" s="27">
        <v>628</v>
      </c>
      <c r="N4" s="7">
        <v>1</v>
      </c>
      <c r="O4" s="7">
        <v>49</v>
      </c>
      <c r="P4" s="7">
        <v>56</v>
      </c>
      <c r="Q4" s="7">
        <v>219</v>
      </c>
      <c r="R4" s="7">
        <v>1657</v>
      </c>
      <c r="S4" s="7">
        <v>94</v>
      </c>
      <c r="T4" s="7">
        <v>70</v>
      </c>
      <c r="U4" s="7">
        <v>0.7</v>
      </c>
      <c r="V4" s="7">
        <v>7.2</v>
      </c>
      <c r="W4" s="7">
        <v>543</v>
      </c>
      <c r="X4" s="7">
        <v>134</v>
      </c>
      <c r="Y4" s="7">
        <v>225</v>
      </c>
      <c r="Z4" s="7">
        <v>791</v>
      </c>
    </row>
    <row r="5" spans="1:26">
      <c r="A5" s="26">
        <v>2</v>
      </c>
      <c r="B5" s="7">
        <v>46</v>
      </c>
      <c r="C5" s="7">
        <v>48</v>
      </c>
      <c r="D5" s="7">
        <v>239</v>
      </c>
      <c r="E5" s="7">
        <v>1546</v>
      </c>
      <c r="F5" s="7">
        <v>27</v>
      </c>
      <c r="G5" s="73">
        <v>73</v>
      </c>
      <c r="H5" s="7">
        <v>0.6</v>
      </c>
      <c r="I5" s="7">
        <v>2.2999999999999998</v>
      </c>
      <c r="J5" s="7">
        <v>482</v>
      </c>
      <c r="K5" s="7">
        <v>11</v>
      </c>
      <c r="L5" s="7">
        <v>224</v>
      </c>
      <c r="M5" s="7">
        <v>828</v>
      </c>
      <c r="N5" s="7">
        <v>2</v>
      </c>
      <c r="O5" s="7">
        <v>50</v>
      </c>
      <c r="P5" s="7">
        <v>53</v>
      </c>
      <c r="Q5" s="7">
        <v>269</v>
      </c>
      <c r="R5" s="7">
        <v>1760</v>
      </c>
      <c r="S5" s="7">
        <v>28</v>
      </c>
      <c r="T5" s="7">
        <v>82</v>
      </c>
      <c r="U5" s="7">
        <v>0.7</v>
      </c>
      <c r="V5" s="7">
        <v>2.6</v>
      </c>
      <c r="W5" s="7">
        <v>554</v>
      </c>
      <c r="X5" s="7">
        <v>12</v>
      </c>
      <c r="Y5" s="7">
        <v>260</v>
      </c>
      <c r="Z5" s="7">
        <v>967.6</v>
      </c>
    </row>
    <row r="6" spans="1:26">
      <c r="A6" s="26">
        <v>3</v>
      </c>
      <c r="B6" s="7">
        <v>53</v>
      </c>
      <c r="C6" s="7">
        <v>56</v>
      </c>
      <c r="D6" s="7">
        <v>239</v>
      </c>
      <c r="E6" s="7">
        <v>1507</v>
      </c>
      <c r="F6" s="7">
        <v>26</v>
      </c>
      <c r="G6" s="7">
        <v>98</v>
      </c>
      <c r="H6" s="7">
        <v>0.6</v>
      </c>
      <c r="I6" s="7">
        <v>7.5</v>
      </c>
      <c r="J6" s="7">
        <v>415</v>
      </c>
      <c r="K6" s="7">
        <v>9.6999999999999993</v>
      </c>
      <c r="L6" s="7">
        <v>238</v>
      </c>
      <c r="M6" s="7">
        <v>849</v>
      </c>
      <c r="N6" s="7">
        <v>3</v>
      </c>
      <c r="O6" s="7">
        <v>68</v>
      </c>
      <c r="P6" s="7">
        <v>70</v>
      </c>
      <c r="Q6" s="7">
        <v>290.60000000000002</v>
      </c>
      <c r="R6" s="7">
        <v>1794</v>
      </c>
      <c r="S6" s="7">
        <v>34.9</v>
      </c>
      <c r="T6" s="7">
        <v>111</v>
      </c>
      <c r="U6" s="7">
        <v>0.7</v>
      </c>
      <c r="V6" s="7">
        <v>9.8000000000000007</v>
      </c>
      <c r="W6" s="7">
        <v>483</v>
      </c>
      <c r="X6" s="7">
        <v>13</v>
      </c>
      <c r="Y6" s="7">
        <v>285</v>
      </c>
      <c r="Z6" s="7">
        <v>1046</v>
      </c>
    </row>
    <row r="7" spans="1:26">
      <c r="A7" s="26">
        <v>4</v>
      </c>
      <c r="B7" s="7">
        <v>36</v>
      </c>
      <c r="C7" s="7">
        <v>46</v>
      </c>
      <c r="D7" s="7">
        <v>230</v>
      </c>
      <c r="E7" s="7">
        <v>1481</v>
      </c>
      <c r="F7" s="7">
        <v>106</v>
      </c>
      <c r="G7" s="7">
        <v>34</v>
      </c>
      <c r="H7" s="7">
        <v>1</v>
      </c>
      <c r="I7" s="7">
        <v>5.4</v>
      </c>
      <c r="J7" s="7">
        <v>407</v>
      </c>
      <c r="K7" s="7">
        <v>18</v>
      </c>
      <c r="L7" s="7">
        <v>220</v>
      </c>
      <c r="M7" s="7">
        <v>597</v>
      </c>
      <c r="N7" s="7">
        <v>4</v>
      </c>
      <c r="O7" s="7">
        <v>46</v>
      </c>
      <c r="P7" s="7">
        <v>58</v>
      </c>
      <c r="Q7" s="7">
        <v>261</v>
      </c>
      <c r="R7" s="7">
        <v>1774</v>
      </c>
      <c r="S7" s="7">
        <v>132</v>
      </c>
      <c r="T7" s="7">
        <v>34</v>
      </c>
      <c r="U7" s="7">
        <v>5.7</v>
      </c>
      <c r="V7" s="7">
        <v>23</v>
      </c>
      <c r="W7" s="7">
        <v>489</v>
      </c>
      <c r="X7" s="7">
        <v>21</v>
      </c>
      <c r="Y7" s="7">
        <v>269</v>
      </c>
      <c r="Z7" s="7">
        <v>743</v>
      </c>
    </row>
    <row r="8" spans="1:26">
      <c r="A8" s="26">
        <v>5</v>
      </c>
      <c r="B8" s="7">
        <v>56.9</v>
      </c>
      <c r="C8" s="7">
        <v>59</v>
      </c>
      <c r="D8" s="7">
        <v>219</v>
      </c>
      <c r="E8" s="7">
        <v>1553</v>
      </c>
      <c r="F8" s="7">
        <v>43</v>
      </c>
      <c r="G8" s="7">
        <v>28</v>
      </c>
      <c r="H8" s="7">
        <v>0.7</v>
      </c>
      <c r="I8" s="7">
        <v>4.3</v>
      </c>
      <c r="J8" s="7">
        <v>497</v>
      </c>
      <c r="K8" s="7">
        <v>20</v>
      </c>
      <c r="L8" s="7">
        <v>264</v>
      </c>
      <c r="M8" s="7">
        <v>968</v>
      </c>
      <c r="N8" s="7">
        <v>5</v>
      </c>
      <c r="O8" s="7">
        <v>70</v>
      </c>
      <c r="P8" s="7">
        <v>75</v>
      </c>
      <c r="Q8" s="7">
        <v>247</v>
      </c>
      <c r="R8" s="7">
        <v>1842</v>
      </c>
      <c r="S8" s="7">
        <v>52</v>
      </c>
      <c r="T8" s="7">
        <v>38</v>
      </c>
      <c r="U8" s="7">
        <v>0.8</v>
      </c>
      <c r="V8" s="7">
        <v>6.7</v>
      </c>
      <c r="W8" s="7">
        <v>591</v>
      </c>
      <c r="X8" s="7">
        <v>24</v>
      </c>
      <c r="Y8" s="7">
        <v>317</v>
      </c>
      <c r="Z8" s="7">
        <v>1180.5</v>
      </c>
    </row>
    <row r="9" spans="1:26">
      <c r="A9" s="26">
        <v>6</v>
      </c>
      <c r="B9" s="7">
        <v>59</v>
      </c>
      <c r="C9" s="7">
        <v>59</v>
      </c>
      <c r="D9" s="7">
        <v>219</v>
      </c>
      <c r="E9" s="7">
        <v>1653</v>
      </c>
      <c r="F9" s="7">
        <v>68</v>
      </c>
      <c r="G9" s="7">
        <v>39</v>
      </c>
      <c r="H9" s="7">
        <v>0.6</v>
      </c>
      <c r="I9" s="7">
        <v>5.9</v>
      </c>
      <c r="J9" s="7">
        <v>533</v>
      </c>
      <c r="K9" s="7">
        <v>7.7</v>
      </c>
      <c r="L9" s="7">
        <v>212</v>
      </c>
      <c r="M9" s="7">
        <v>791</v>
      </c>
      <c r="N9" s="7">
        <v>6</v>
      </c>
      <c r="O9" s="7">
        <v>74</v>
      </c>
      <c r="P9" s="7">
        <v>75</v>
      </c>
      <c r="Q9" s="7">
        <v>256</v>
      </c>
      <c r="R9" s="7">
        <v>2021</v>
      </c>
      <c r="S9" s="7">
        <v>76</v>
      </c>
      <c r="T9" s="7">
        <v>39</v>
      </c>
      <c r="U9" s="7">
        <v>0.8</v>
      </c>
      <c r="V9" s="7">
        <v>8.1</v>
      </c>
      <c r="W9" s="7">
        <v>658</v>
      </c>
      <c r="X9" s="7">
        <v>9.4</v>
      </c>
      <c r="Y9" s="7">
        <v>265</v>
      </c>
      <c r="Z9" s="7">
        <v>1016</v>
      </c>
    </row>
    <row r="10" spans="1:26">
      <c r="A10" s="26">
        <v>7</v>
      </c>
      <c r="B10" s="7">
        <v>48</v>
      </c>
      <c r="C10" s="7">
        <v>58</v>
      </c>
      <c r="D10" s="7">
        <v>211</v>
      </c>
      <c r="E10" s="7">
        <v>1576</v>
      </c>
      <c r="F10" s="7">
        <v>163</v>
      </c>
      <c r="G10" s="7">
        <v>60</v>
      </c>
      <c r="H10" s="7">
        <v>1</v>
      </c>
      <c r="I10" s="7">
        <v>4.3</v>
      </c>
      <c r="J10" s="7">
        <v>417</v>
      </c>
      <c r="K10" s="7">
        <v>14</v>
      </c>
      <c r="L10" s="7">
        <v>206</v>
      </c>
      <c r="M10" s="7">
        <v>790</v>
      </c>
      <c r="N10" s="7">
        <v>7</v>
      </c>
      <c r="O10" s="7">
        <v>59</v>
      </c>
      <c r="P10" s="7">
        <v>72</v>
      </c>
      <c r="Q10" s="7">
        <v>248</v>
      </c>
      <c r="R10" s="7">
        <v>1892</v>
      </c>
      <c r="S10" s="7">
        <v>167</v>
      </c>
      <c r="T10" s="7">
        <v>70</v>
      </c>
      <c r="U10" s="7">
        <v>1.9</v>
      </c>
      <c r="V10" s="7">
        <v>2.2000000000000002</v>
      </c>
      <c r="W10" s="7">
        <v>524</v>
      </c>
      <c r="X10" s="7">
        <v>16</v>
      </c>
      <c r="Y10" s="7">
        <v>250</v>
      </c>
      <c r="Z10" s="7">
        <v>977</v>
      </c>
    </row>
    <row r="11" spans="1:26">
      <c r="A11" s="26">
        <v>8</v>
      </c>
      <c r="B11" s="7">
        <v>40</v>
      </c>
      <c r="C11" s="7">
        <v>43</v>
      </c>
      <c r="D11" s="7">
        <v>191</v>
      </c>
      <c r="E11" s="7">
        <v>1352</v>
      </c>
      <c r="F11" s="7">
        <v>64</v>
      </c>
      <c r="G11" s="7">
        <v>34</v>
      </c>
      <c r="H11" s="7">
        <v>0.5</v>
      </c>
      <c r="I11" s="7">
        <v>3</v>
      </c>
      <c r="J11" s="7">
        <v>406</v>
      </c>
      <c r="K11" s="7">
        <v>12</v>
      </c>
      <c r="L11" s="7">
        <v>195</v>
      </c>
      <c r="M11" s="7">
        <v>571</v>
      </c>
      <c r="N11" s="7">
        <v>8</v>
      </c>
      <c r="O11" s="7">
        <v>50</v>
      </c>
      <c r="P11" s="7">
        <v>51</v>
      </c>
      <c r="Q11" s="7">
        <v>221</v>
      </c>
      <c r="R11" s="7">
        <v>1598</v>
      </c>
      <c r="S11" s="7">
        <v>71</v>
      </c>
      <c r="T11" s="7">
        <v>34</v>
      </c>
      <c r="U11" s="7">
        <v>0.6</v>
      </c>
      <c r="V11" s="7">
        <v>4.4000000000000004</v>
      </c>
      <c r="W11" s="7">
        <v>473</v>
      </c>
      <c r="X11" s="7">
        <v>15</v>
      </c>
      <c r="Y11" s="7">
        <v>231</v>
      </c>
      <c r="Z11" s="7">
        <v>681</v>
      </c>
    </row>
    <row r="12" spans="1:26">
      <c r="A12" s="26">
        <v>9</v>
      </c>
      <c r="B12" s="7">
        <v>48</v>
      </c>
      <c r="C12" s="7">
        <v>50</v>
      </c>
      <c r="D12" s="7">
        <v>215</v>
      </c>
      <c r="E12" s="7">
        <v>1508</v>
      </c>
      <c r="F12" s="7">
        <v>40</v>
      </c>
      <c r="G12" s="7">
        <v>115</v>
      </c>
      <c r="H12" s="7">
        <v>0.7</v>
      </c>
      <c r="I12" s="7">
        <v>5</v>
      </c>
      <c r="J12" s="7">
        <v>552</v>
      </c>
      <c r="K12" s="7">
        <v>16</v>
      </c>
      <c r="L12" s="7">
        <v>192</v>
      </c>
      <c r="M12" s="7">
        <v>704</v>
      </c>
      <c r="N12" s="7">
        <v>9</v>
      </c>
      <c r="O12" s="7">
        <v>61</v>
      </c>
      <c r="P12" s="7">
        <v>60</v>
      </c>
      <c r="Q12" s="7">
        <v>251</v>
      </c>
      <c r="R12" s="7">
        <v>1805</v>
      </c>
      <c r="S12" s="7">
        <v>47</v>
      </c>
      <c r="T12" s="7">
        <v>130</v>
      </c>
      <c r="U12" s="7">
        <v>0.8</v>
      </c>
      <c r="V12" s="7">
        <v>6.4</v>
      </c>
      <c r="W12" s="7">
        <v>647</v>
      </c>
      <c r="X12" s="7">
        <v>18</v>
      </c>
      <c r="Y12" s="7">
        <v>230</v>
      </c>
      <c r="Z12" s="7">
        <v>813</v>
      </c>
    </row>
    <row r="13" spans="1:26">
      <c r="A13" s="26">
        <v>10</v>
      </c>
      <c r="B13" s="7">
        <v>38</v>
      </c>
      <c r="C13" s="7">
        <v>0.1</v>
      </c>
      <c r="D13" s="7">
        <v>202</v>
      </c>
      <c r="E13" s="7">
        <v>1404</v>
      </c>
      <c r="F13" s="7">
        <v>77</v>
      </c>
      <c r="G13" s="7">
        <v>0</v>
      </c>
      <c r="H13" s="7">
        <v>0.6</v>
      </c>
      <c r="I13" s="7">
        <v>6.8</v>
      </c>
      <c r="J13" s="7">
        <v>415</v>
      </c>
      <c r="K13" s="7">
        <v>13</v>
      </c>
      <c r="L13" s="7">
        <v>195</v>
      </c>
      <c r="M13" s="7">
        <v>595</v>
      </c>
      <c r="N13" s="7">
        <v>10</v>
      </c>
      <c r="O13" s="7">
        <v>45</v>
      </c>
      <c r="P13" s="7">
        <v>52</v>
      </c>
      <c r="Q13" s="7">
        <v>231</v>
      </c>
      <c r="R13" s="7">
        <v>1668</v>
      </c>
      <c r="S13" s="7">
        <v>90</v>
      </c>
      <c r="T13" s="7">
        <v>0</v>
      </c>
      <c r="U13" s="7">
        <v>0.8</v>
      </c>
      <c r="V13" s="7">
        <v>9.4</v>
      </c>
      <c r="W13" s="7">
        <v>476</v>
      </c>
      <c r="X13" s="7">
        <v>30</v>
      </c>
      <c r="Y13" s="7">
        <v>216</v>
      </c>
      <c r="Z13" s="7">
        <v>727</v>
      </c>
    </row>
    <row r="14" spans="1:26" ht="24" customHeight="1">
      <c r="A14" s="35" t="s">
        <v>39</v>
      </c>
      <c r="B14" s="45">
        <f>(B4+B5+B6+B7+B8+B9+B10+B11+B12+B13)/10</f>
        <v>46.39</v>
      </c>
      <c r="C14" s="45">
        <f t="shared" ref="C14:Z14" si="0">(C4+C5+C6+C7+C8+C9+C10+C11+C12+C13)/10</f>
        <v>46.61</v>
      </c>
      <c r="D14" s="45">
        <f t="shared" si="0"/>
        <v>215.2</v>
      </c>
      <c r="E14" s="45">
        <f>(E4+E5+E6+E7+E8+E9+E10+E11+E12+E13)/10</f>
        <v>1493.2</v>
      </c>
      <c r="F14" s="45">
        <f t="shared" si="0"/>
        <v>70.2</v>
      </c>
      <c r="G14" s="45">
        <f>(G4+G5+G6+G7+G8+G9+G10+G11+G12+G13)/10</f>
        <v>54.1</v>
      </c>
      <c r="H14" s="45">
        <f t="shared" si="0"/>
        <v>0.69</v>
      </c>
      <c r="I14" s="45">
        <f t="shared" si="0"/>
        <v>5.15</v>
      </c>
      <c r="J14" s="45">
        <f t="shared" si="0"/>
        <v>455.3</v>
      </c>
      <c r="K14" s="45">
        <f t="shared" si="0"/>
        <v>22.339999999999996</v>
      </c>
      <c r="L14" s="45">
        <f t="shared" si="0"/>
        <v>213</v>
      </c>
      <c r="M14" s="45">
        <f t="shared" si="0"/>
        <v>732.1</v>
      </c>
      <c r="N14" s="46"/>
      <c r="O14" s="45">
        <f t="shared" si="0"/>
        <v>57.2</v>
      </c>
      <c r="P14" s="45">
        <f>(P4+P5+P6+P7+P8+P9+P10+P11+P12+P13)/10</f>
        <v>62.2</v>
      </c>
      <c r="Q14" s="45">
        <f t="shared" si="0"/>
        <v>249.35999999999999</v>
      </c>
      <c r="R14" s="45">
        <f>(R4+R5+R6+R7+R8+R9+R10+R11+R12+R13)/10</f>
        <v>1781.1</v>
      </c>
      <c r="S14" s="45">
        <f t="shared" si="0"/>
        <v>79.19</v>
      </c>
      <c r="T14" s="45">
        <f t="shared" si="0"/>
        <v>60.8</v>
      </c>
      <c r="U14" s="45">
        <f t="shared" si="0"/>
        <v>1.35</v>
      </c>
      <c r="V14" s="45">
        <f>(V4+V5+V6+V7+V8+V9+V10+V11+V12+V13)/10</f>
        <v>7.9800000000000022</v>
      </c>
      <c r="W14" s="45">
        <f>(W4+W5+W6+W7+W8+W9+W10+W11+W12+W13)/10</f>
        <v>543.79999999999995</v>
      </c>
      <c r="X14" s="45">
        <f t="shared" si="0"/>
        <v>29.24</v>
      </c>
      <c r="Y14" s="45">
        <f t="shared" si="0"/>
        <v>254.8</v>
      </c>
      <c r="Z14" s="45">
        <f t="shared" si="0"/>
        <v>894.21</v>
      </c>
    </row>
    <row r="15" spans="1:26">
      <c r="B15" s="30"/>
      <c r="C15" s="30"/>
      <c r="D15" s="30"/>
      <c r="E15" s="30" t="s">
        <v>139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 t="s">
        <v>140</v>
      </c>
    </row>
    <row r="16" spans="1:2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</sheetData>
  <mergeCells count="6">
    <mergeCell ref="W2:Z2"/>
    <mergeCell ref="B2:E2"/>
    <mergeCell ref="F2:I2"/>
    <mergeCell ref="J2:M2"/>
    <mergeCell ref="O2:R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82"/>
  <sheetViews>
    <sheetView workbookViewId="0">
      <selection activeCell="L22" sqref="L22"/>
    </sheetView>
  </sheetViews>
  <sheetFormatPr defaultRowHeight="15"/>
  <sheetData>
    <row r="82" ht="24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5"/>
  <sheetViews>
    <sheetView workbookViewId="0"/>
  </sheetViews>
  <sheetFormatPr defaultRowHeight="15"/>
  <cols>
    <col min="1" max="1" width="28.5703125" customWidth="1"/>
    <col min="2" max="2" width="9.28515625" customWidth="1"/>
    <col min="3" max="5" width="3.42578125" customWidth="1"/>
    <col min="6" max="6" width="5.5703125" customWidth="1"/>
    <col min="7" max="14" width="3.42578125" customWidth="1"/>
    <col min="15" max="15" width="9.42578125" customWidth="1"/>
    <col min="16" max="18" width="3.42578125" customWidth="1"/>
    <col min="19" max="19" width="5.28515625" customWidth="1"/>
    <col min="20" max="25" width="3.42578125" customWidth="1"/>
    <col min="26" max="26" width="4.28515625" customWidth="1"/>
    <col min="27" max="27" width="5.28515625" customWidth="1"/>
  </cols>
  <sheetData>
    <row r="1" spans="1:28">
      <c r="A1" s="23" t="s">
        <v>142</v>
      </c>
      <c r="B1" s="23"/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22</v>
      </c>
      <c r="B2" s="23"/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 t="s">
        <v>113</v>
      </c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 ht="24.75" customHeight="1">
      <c r="A5" s="38" t="s">
        <v>58</v>
      </c>
      <c r="B5" s="5" t="s">
        <v>21</v>
      </c>
      <c r="C5" s="11">
        <v>5.54</v>
      </c>
      <c r="D5" s="11">
        <v>8.6199999999999992</v>
      </c>
      <c r="E5" s="11">
        <v>32.4</v>
      </c>
      <c r="F5" s="11">
        <v>229.4</v>
      </c>
      <c r="G5" s="11">
        <v>1.54</v>
      </c>
      <c r="H5" s="11">
        <v>34.6</v>
      </c>
      <c r="I5" s="11">
        <v>0.1</v>
      </c>
      <c r="J5" s="11">
        <v>0.1</v>
      </c>
      <c r="K5" s="11">
        <v>216.2</v>
      </c>
      <c r="L5" s="11">
        <v>0.7</v>
      </c>
      <c r="M5" s="11">
        <v>63.7</v>
      </c>
      <c r="N5" s="11">
        <v>228.5</v>
      </c>
      <c r="O5" s="5" t="s">
        <v>46</v>
      </c>
      <c r="P5" s="11">
        <f t="shared" ref="P5:AA5" si="0">C5/20*25</f>
        <v>6.9250000000000007</v>
      </c>
      <c r="Q5" s="11">
        <f t="shared" si="0"/>
        <v>10.774999999999999</v>
      </c>
      <c r="R5" s="11">
        <f t="shared" si="0"/>
        <v>40.5</v>
      </c>
      <c r="S5" s="11">
        <f t="shared" si="0"/>
        <v>286.75</v>
      </c>
      <c r="T5" s="11">
        <f t="shared" si="0"/>
        <v>1.925</v>
      </c>
      <c r="U5" s="11">
        <f t="shared" si="0"/>
        <v>43.25</v>
      </c>
      <c r="V5" s="11">
        <f t="shared" si="0"/>
        <v>0.125</v>
      </c>
      <c r="W5" s="11">
        <f t="shared" si="0"/>
        <v>0.125</v>
      </c>
      <c r="X5" s="11">
        <f t="shared" si="0"/>
        <v>270.24999999999994</v>
      </c>
      <c r="Y5" s="11">
        <f t="shared" si="0"/>
        <v>0.87499999999999989</v>
      </c>
      <c r="Z5" s="11">
        <f t="shared" si="0"/>
        <v>79.625</v>
      </c>
      <c r="AA5" s="11">
        <f t="shared" si="0"/>
        <v>285.625</v>
      </c>
      <c r="AB5" s="7">
        <v>274</v>
      </c>
    </row>
    <row r="6" spans="1:28">
      <c r="A6" s="3" t="s">
        <v>26</v>
      </c>
      <c r="B6" s="5">
        <v>200</v>
      </c>
      <c r="C6" s="11">
        <v>1.5</v>
      </c>
      <c r="D6" s="11">
        <v>1.3</v>
      </c>
      <c r="E6" s="11">
        <v>15.9</v>
      </c>
      <c r="F6" s="11">
        <v>81</v>
      </c>
      <c r="G6" s="11">
        <v>1.3</v>
      </c>
      <c r="H6" s="11">
        <v>4.22</v>
      </c>
      <c r="I6" s="11">
        <v>0.04</v>
      </c>
      <c r="J6" s="11">
        <v>0</v>
      </c>
      <c r="K6" s="11">
        <v>127</v>
      </c>
      <c r="L6" s="11">
        <v>0.4</v>
      </c>
      <c r="M6" s="11">
        <v>8.67</v>
      </c>
      <c r="N6" s="11">
        <v>40</v>
      </c>
      <c r="O6" s="5">
        <v>200</v>
      </c>
      <c r="P6" s="11">
        <v>1.5</v>
      </c>
      <c r="Q6" s="11">
        <v>1.3</v>
      </c>
      <c r="R6" s="11">
        <v>15.9</v>
      </c>
      <c r="S6" s="11">
        <v>81</v>
      </c>
      <c r="T6" s="11">
        <v>1.3</v>
      </c>
      <c r="U6" s="11">
        <v>4.22</v>
      </c>
      <c r="V6" s="11">
        <v>0.04</v>
      </c>
      <c r="W6" s="11">
        <v>0</v>
      </c>
      <c r="X6" s="11">
        <v>127</v>
      </c>
      <c r="Y6" s="11">
        <v>0.4</v>
      </c>
      <c r="Z6" s="11">
        <v>8.67</v>
      </c>
      <c r="AA6" s="11">
        <v>40</v>
      </c>
      <c r="AB6" s="7">
        <v>506</v>
      </c>
    </row>
    <row r="7" spans="1:28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8">
      <c r="A8" s="3" t="s">
        <v>18</v>
      </c>
      <c r="B8" s="15">
        <v>10</v>
      </c>
      <c r="C8" s="11">
        <v>0.05</v>
      </c>
      <c r="D8" s="11">
        <v>8.1999999999999993</v>
      </c>
      <c r="E8" s="11">
        <v>0.08</v>
      </c>
      <c r="F8" s="11">
        <v>74.8</v>
      </c>
      <c r="G8" s="11">
        <v>0</v>
      </c>
      <c r="H8" s="11">
        <v>34</v>
      </c>
      <c r="I8" s="11">
        <v>0</v>
      </c>
      <c r="J8" s="11">
        <v>0</v>
      </c>
      <c r="K8" s="11">
        <v>1.2</v>
      </c>
      <c r="L8" s="11">
        <v>0.02</v>
      </c>
      <c r="M8" s="11">
        <v>0</v>
      </c>
      <c r="N8" s="11">
        <v>1.6</v>
      </c>
      <c r="O8" s="15">
        <v>10</v>
      </c>
      <c r="P8" s="11">
        <v>0.05</v>
      </c>
      <c r="Q8" s="11">
        <v>8.1999999999999993</v>
      </c>
      <c r="R8" s="11">
        <v>0.08</v>
      </c>
      <c r="S8" s="11">
        <v>74.8</v>
      </c>
      <c r="T8" s="11">
        <v>0</v>
      </c>
      <c r="U8" s="11">
        <v>34</v>
      </c>
      <c r="V8" s="11">
        <v>0</v>
      </c>
      <c r="W8" s="11">
        <v>0</v>
      </c>
      <c r="X8" s="11">
        <v>1.2</v>
      </c>
      <c r="Y8" s="11">
        <v>0.02</v>
      </c>
      <c r="Z8" s="11">
        <v>0</v>
      </c>
      <c r="AA8" s="11">
        <v>1.6</v>
      </c>
      <c r="AB8" s="7">
        <v>111</v>
      </c>
    </row>
    <row r="9" spans="1:28">
      <c r="A9" s="3" t="s">
        <v>78</v>
      </c>
      <c r="B9" s="5">
        <v>170</v>
      </c>
      <c r="C9" s="11">
        <v>2.6</v>
      </c>
      <c r="D9" s="11">
        <v>0.9</v>
      </c>
      <c r="E9" s="11">
        <v>36</v>
      </c>
      <c r="F9" s="11">
        <v>163.19999999999999</v>
      </c>
      <c r="G9" s="11">
        <v>17</v>
      </c>
      <c r="H9" s="11">
        <v>0</v>
      </c>
      <c r="I9" s="11">
        <v>6.6000000000000003E-2</v>
      </c>
      <c r="J9" s="11">
        <v>0</v>
      </c>
      <c r="K9" s="11">
        <v>14</v>
      </c>
      <c r="L9" s="11">
        <v>1</v>
      </c>
      <c r="M9" s="11">
        <v>20</v>
      </c>
      <c r="N9" s="11">
        <v>25</v>
      </c>
      <c r="O9" s="5">
        <v>170</v>
      </c>
      <c r="P9" s="11">
        <v>2.6</v>
      </c>
      <c r="Q9" s="11">
        <v>0.9</v>
      </c>
      <c r="R9" s="11">
        <v>36</v>
      </c>
      <c r="S9" s="11">
        <v>163.19999999999999</v>
      </c>
      <c r="T9" s="11">
        <v>17</v>
      </c>
      <c r="U9" s="11">
        <v>0</v>
      </c>
      <c r="V9" s="11">
        <v>6.6000000000000003E-2</v>
      </c>
      <c r="W9" s="11">
        <v>0</v>
      </c>
      <c r="X9" s="11">
        <v>14</v>
      </c>
      <c r="Y9" s="11">
        <v>1</v>
      </c>
      <c r="Z9" s="11">
        <v>20</v>
      </c>
      <c r="AA9" s="11">
        <v>25</v>
      </c>
      <c r="AB9" s="7">
        <v>118</v>
      </c>
    </row>
    <row r="10" spans="1:28">
      <c r="A10" s="9" t="s">
        <v>16</v>
      </c>
      <c r="B10" s="5"/>
      <c r="C10" s="16">
        <f t="shared" ref="C10:N10" si="1">SUM(C5:C9)</f>
        <v>12.69</v>
      </c>
      <c r="D10" s="16">
        <f t="shared" si="1"/>
        <v>19.32</v>
      </c>
      <c r="E10" s="16">
        <f t="shared" si="1"/>
        <v>104.38</v>
      </c>
      <c r="F10" s="16">
        <f t="shared" si="1"/>
        <v>642.4</v>
      </c>
      <c r="G10" s="16">
        <f t="shared" si="1"/>
        <v>19.84</v>
      </c>
      <c r="H10" s="16">
        <f t="shared" si="1"/>
        <v>72.819999999999993</v>
      </c>
      <c r="I10" s="16">
        <f t="shared" si="1"/>
        <v>0.25</v>
      </c>
      <c r="J10" s="16">
        <f t="shared" si="1"/>
        <v>0.1</v>
      </c>
      <c r="K10" s="16">
        <f t="shared" si="1"/>
        <v>366.4</v>
      </c>
      <c r="L10" s="16">
        <f t="shared" si="1"/>
        <v>2.52</v>
      </c>
      <c r="M10" s="16">
        <f t="shared" si="1"/>
        <v>105.97</v>
      </c>
      <c r="N10" s="16">
        <f t="shared" si="1"/>
        <v>325.5</v>
      </c>
      <c r="O10" s="5"/>
      <c r="P10" s="17">
        <f t="shared" ref="P10:AA10" si="2">SUM(P5:P9)</f>
        <v>14.875000000000002</v>
      </c>
      <c r="Q10" s="17">
        <f t="shared" si="2"/>
        <v>21.574999999999996</v>
      </c>
      <c r="R10" s="17">
        <f t="shared" si="2"/>
        <v>117.08</v>
      </c>
      <c r="S10" s="17">
        <f t="shared" si="2"/>
        <v>723.25</v>
      </c>
      <c r="T10" s="17">
        <f t="shared" si="2"/>
        <v>20.225000000000001</v>
      </c>
      <c r="U10" s="17">
        <f t="shared" si="2"/>
        <v>81.47</v>
      </c>
      <c r="V10" s="17">
        <f t="shared" si="2"/>
        <v>0.28600000000000003</v>
      </c>
      <c r="W10" s="17">
        <f t="shared" si="2"/>
        <v>0.125</v>
      </c>
      <c r="X10" s="17">
        <f t="shared" si="2"/>
        <v>422.44999999999993</v>
      </c>
      <c r="Y10" s="17">
        <f t="shared" si="2"/>
        <v>2.8449999999999998</v>
      </c>
      <c r="Z10" s="17">
        <f t="shared" si="2"/>
        <v>125.295</v>
      </c>
      <c r="AA10" s="17">
        <f t="shared" si="2"/>
        <v>390.22500000000002</v>
      </c>
      <c r="AB10" s="7"/>
    </row>
    <row r="11" spans="1:28">
      <c r="A11" s="6" t="s">
        <v>9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7"/>
      <c r="R11" s="7"/>
      <c r="S11" s="7"/>
      <c r="T11" s="7"/>
      <c r="U11" s="7"/>
      <c r="V11" s="13"/>
      <c r="W11" s="13"/>
      <c r="X11" s="13"/>
      <c r="Y11" s="13"/>
      <c r="Z11" s="13"/>
      <c r="AA11" s="13"/>
      <c r="AB11" s="7"/>
    </row>
    <row r="12" spans="1:28" ht="23.25" customHeight="1">
      <c r="A12" s="36" t="s">
        <v>120</v>
      </c>
      <c r="B12" s="8">
        <v>60</v>
      </c>
      <c r="C12" s="11">
        <v>2.7</v>
      </c>
      <c r="D12" s="11">
        <v>2.8</v>
      </c>
      <c r="E12" s="11">
        <v>5</v>
      </c>
      <c r="F12" s="11">
        <v>56.4</v>
      </c>
      <c r="G12" s="11">
        <v>1.32</v>
      </c>
      <c r="H12" s="11">
        <v>6.0000000000000001E-3</v>
      </c>
      <c r="I12" s="11">
        <v>6.0000000000000001E-3</v>
      </c>
      <c r="J12" s="11">
        <v>2.69</v>
      </c>
      <c r="K12" s="11">
        <v>51.08</v>
      </c>
      <c r="L12" s="11">
        <v>0.66</v>
      </c>
      <c r="M12" s="11">
        <v>18.190000000000001</v>
      </c>
      <c r="N12" s="11">
        <v>35.799999999999997</v>
      </c>
      <c r="O12" s="21">
        <v>100</v>
      </c>
      <c r="P12" s="11">
        <v>4.5</v>
      </c>
      <c r="Q12" s="11">
        <v>4.5999999999999996</v>
      </c>
      <c r="R12" s="11">
        <v>8.3000000000000007</v>
      </c>
      <c r="S12" s="11">
        <v>94</v>
      </c>
      <c r="T12" s="11">
        <v>2.2999999999999998</v>
      </c>
      <c r="U12" s="11">
        <f t="shared" ref="U12:V12" si="3">H12/6*8</f>
        <v>8.0000000000000002E-3</v>
      </c>
      <c r="V12" s="11">
        <f t="shared" si="3"/>
        <v>8.0000000000000002E-3</v>
      </c>
      <c r="W12" s="11">
        <v>4.5</v>
      </c>
      <c r="X12" s="11">
        <v>85</v>
      </c>
      <c r="Y12" s="11">
        <v>1.1000000000000001</v>
      </c>
      <c r="Z12" s="11">
        <v>30.4</v>
      </c>
      <c r="AA12" s="11">
        <v>59.7</v>
      </c>
      <c r="AB12" s="7">
        <v>27</v>
      </c>
    </row>
    <row r="13" spans="1:28">
      <c r="A13" s="7" t="s">
        <v>121</v>
      </c>
      <c r="B13" s="7" t="s">
        <v>100</v>
      </c>
      <c r="C13" s="60">
        <v>3.2</v>
      </c>
      <c r="D13" s="60">
        <v>2.4</v>
      </c>
      <c r="E13" s="60">
        <v>13.6</v>
      </c>
      <c r="F13" s="60">
        <v>9.5</v>
      </c>
      <c r="G13" s="60">
        <v>2.4</v>
      </c>
      <c r="H13" s="60">
        <v>0</v>
      </c>
      <c r="I13" s="60">
        <v>0</v>
      </c>
      <c r="J13" s="60">
        <v>0</v>
      </c>
      <c r="K13" s="60">
        <v>25.6</v>
      </c>
      <c r="L13" s="60">
        <v>0.8</v>
      </c>
      <c r="M13" s="60">
        <v>16</v>
      </c>
      <c r="N13" s="60">
        <v>80.8</v>
      </c>
      <c r="O13" s="7" t="s">
        <v>101</v>
      </c>
      <c r="P13" s="60">
        <v>3.75</v>
      </c>
      <c r="Q13" s="60">
        <v>3.29</v>
      </c>
      <c r="R13" s="60">
        <v>16.84</v>
      </c>
      <c r="S13" s="60">
        <v>11.94</v>
      </c>
      <c r="T13" s="60">
        <v>2.9</v>
      </c>
      <c r="U13" s="60">
        <v>0.06</v>
      </c>
      <c r="V13" s="60">
        <v>0.08</v>
      </c>
      <c r="W13" s="60">
        <v>0.31</v>
      </c>
      <c r="X13" s="60">
        <v>31.89</v>
      </c>
      <c r="Y13" s="60">
        <v>1.46</v>
      </c>
      <c r="Z13" s="60">
        <v>19.510000000000002</v>
      </c>
      <c r="AA13" s="60">
        <v>100.86</v>
      </c>
      <c r="AB13" s="60">
        <v>46</v>
      </c>
    </row>
    <row r="14" spans="1:28">
      <c r="A14" s="7" t="s">
        <v>76</v>
      </c>
      <c r="B14" s="15" t="s">
        <v>133</v>
      </c>
      <c r="C14" s="11">
        <v>8.4</v>
      </c>
      <c r="D14" s="11">
        <v>2.4</v>
      </c>
      <c r="E14" s="11">
        <v>7.8</v>
      </c>
      <c r="F14" s="11">
        <v>87.51</v>
      </c>
      <c r="G14" s="11">
        <v>0.69</v>
      </c>
      <c r="H14" s="11">
        <v>0</v>
      </c>
      <c r="I14" s="11">
        <v>0.09</v>
      </c>
      <c r="J14" s="11">
        <v>0.68500000000000005</v>
      </c>
      <c r="K14" s="11">
        <v>21.4</v>
      </c>
      <c r="L14" s="11">
        <v>0.34</v>
      </c>
      <c r="M14" s="11">
        <v>31.89</v>
      </c>
      <c r="N14" s="11">
        <v>202.8</v>
      </c>
      <c r="O14" s="15" t="s">
        <v>134</v>
      </c>
      <c r="P14" s="11">
        <v>9.8000000000000007</v>
      </c>
      <c r="Q14" s="11">
        <v>2.8</v>
      </c>
      <c r="R14" s="11">
        <v>9.1</v>
      </c>
      <c r="S14" s="11">
        <v>102.06</v>
      </c>
      <c r="T14" s="11">
        <v>0.84</v>
      </c>
      <c r="U14" s="11">
        <v>0</v>
      </c>
      <c r="V14" s="11">
        <v>7.0000000000000007E-2</v>
      </c>
      <c r="W14" s="11">
        <v>0.77</v>
      </c>
      <c r="X14" s="11">
        <v>24.5</v>
      </c>
      <c r="Y14" s="11">
        <v>0.42</v>
      </c>
      <c r="Z14" s="11">
        <v>37.24</v>
      </c>
      <c r="AA14" s="11">
        <v>236.6</v>
      </c>
      <c r="AB14" s="41" t="s">
        <v>77</v>
      </c>
    </row>
    <row r="15" spans="1:28" ht="30" customHeight="1">
      <c r="A15" s="36" t="s">
        <v>71</v>
      </c>
      <c r="B15" s="15">
        <v>150</v>
      </c>
      <c r="C15" s="11">
        <v>3.5</v>
      </c>
      <c r="D15" s="11">
        <v>5.6</v>
      </c>
      <c r="E15" s="11">
        <v>28.8</v>
      </c>
      <c r="F15" s="11">
        <v>183.4</v>
      </c>
      <c r="G15" s="11">
        <f t="shared" ref="G15:I15" si="4">T15/15*12</f>
        <v>0</v>
      </c>
      <c r="H15" s="11">
        <f t="shared" si="4"/>
        <v>0</v>
      </c>
      <c r="I15" s="11">
        <f t="shared" si="4"/>
        <v>2.1600000000000001E-2</v>
      </c>
      <c r="J15" s="11">
        <v>0.3</v>
      </c>
      <c r="K15" s="11">
        <v>4.8</v>
      </c>
      <c r="L15" s="11">
        <v>0.5</v>
      </c>
      <c r="M15" s="11">
        <v>8.4</v>
      </c>
      <c r="N15" s="11">
        <v>28.8</v>
      </c>
      <c r="O15" s="15">
        <v>180</v>
      </c>
      <c r="P15" s="11">
        <v>4.2</v>
      </c>
      <c r="Q15" s="11">
        <v>6.7</v>
      </c>
      <c r="R15" s="11">
        <v>34.799999999999997</v>
      </c>
      <c r="S15" s="11">
        <v>220.08</v>
      </c>
      <c r="T15" s="11">
        <v>0</v>
      </c>
      <c r="U15" s="11">
        <v>0</v>
      </c>
      <c r="V15" s="11">
        <v>2.7E-2</v>
      </c>
      <c r="W15" s="11">
        <v>0.24</v>
      </c>
      <c r="X15" s="11">
        <v>5.76</v>
      </c>
      <c r="Y15" s="11">
        <v>0.6</v>
      </c>
      <c r="Z15" s="11">
        <v>9.1</v>
      </c>
      <c r="AA15" s="11">
        <v>33.9</v>
      </c>
      <c r="AB15" s="41" t="s">
        <v>72</v>
      </c>
    </row>
    <row r="16" spans="1:28">
      <c r="A16" s="7" t="s">
        <v>75</v>
      </c>
      <c r="B16" s="8">
        <v>200</v>
      </c>
      <c r="C16" s="31">
        <v>1</v>
      </c>
      <c r="D16" s="31">
        <v>0.2</v>
      </c>
      <c r="E16" s="31">
        <v>20.2</v>
      </c>
      <c r="F16" s="31">
        <v>92</v>
      </c>
      <c r="G16" s="31">
        <v>4</v>
      </c>
      <c r="H16" s="31">
        <v>0</v>
      </c>
      <c r="I16" s="31">
        <v>0.02</v>
      </c>
      <c r="J16" s="31">
        <v>0</v>
      </c>
      <c r="K16" s="31">
        <v>14</v>
      </c>
      <c r="L16" s="31">
        <v>2.8</v>
      </c>
      <c r="M16" s="31">
        <v>8</v>
      </c>
      <c r="N16" s="31">
        <v>14</v>
      </c>
      <c r="O16" s="8">
        <v>200</v>
      </c>
      <c r="P16" s="11">
        <v>1</v>
      </c>
      <c r="Q16" s="11">
        <v>0.2</v>
      </c>
      <c r="R16" s="11">
        <v>20</v>
      </c>
      <c r="S16" s="11">
        <v>92</v>
      </c>
      <c r="T16" s="11">
        <v>4</v>
      </c>
      <c r="U16" s="11">
        <v>0</v>
      </c>
      <c r="V16" s="11">
        <v>0</v>
      </c>
      <c r="W16" s="11">
        <v>0</v>
      </c>
      <c r="X16" s="11">
        <v>14</v>
      </c>
      <c r="Y16" s="11">
        <v>2.8</v>
      </c>
      <c r="Z16" s="11">
        <v>8</v>
      </c>
      <c r="AA16" s="11">
        <v>14</v>
      </c>
      <c r="AB16" s="7">
        <v>537</v>
      </c>
    </row>
    <row r="17" spans="1:28">
      <c r="A17" s="7" t="s">
        <v>102</v>
      </c>
      <c r="B17" s="8">
        <v>100</v>
      </c>
      <c r="C17" s="11">
        <v>9.01</v>
      </c>
      <c r="D17" s="11">
        <v>16.8</v>
      </c>
      <c r="E17" s="11">
        <v>30.3</v>
      </c>
      <c r="F17" s="11">
        <v>308.39999999999998</v>
      </c>
      <c r="G17" s="11">
        <v>0</v>
      </c>
      <c r="H17" s="11">
        <v>0</v>
      </c>
      <c r="I17" s="11">
        <v>0.09</v>
      </c>
      <c r="J17" s="11">
        <v>1.21</v>
      </c>
      <c r="K17" s="11">
        <v>27.64</v>
      </c>
      <c r="L17" s="11">
        <v>1.69</v>
      </c>
      <c r="M17" s="11">
        <v>26.55</v>
      </c>
      <c r="N17" s="11">
        <v>115.79</v>
      </c>
      <c r="O17" s="8">
        <v>100</v>
      </c>
      <c r="P17" s="11">
        <v>9</v>
      </c>
      <c r="Q17" s="11">
        <v>17</v>
      </c>
      <c r="R17" s="11">
        <v>30</v>
      </c>
      <c r="S17" s="11">
        <v>308.39999999999998</v>
      </c>
      <c r="T17" s="11">
        <v>0</v>
      </c>
      <c r="U17" s="11">
        <v>0</v>
      </c>
      <c r="V17" s="11">
        <v>0.1</v>
      </c>
      <c r="W17" s="11">
        <v>1.2</v>
      </c>
      <c r="X17" s="11">
        <v>28</v>
      </c>
      <c r="Y17" s="11">
        <v>1.7</v>
      </c>
      <c r="Z17" s="11">
        <v>27</v>
      </c>
      <c r="AA17" s="11">
        <v>116</v>
      </c>
      <c r="AB17" s="7">
        <v>336</v>
      </c>
    </row>
    <row r="18" spans="1:28">
      <c r="A18" s="3" t="s">
        <v>19</v>
      </c>
      <c r="B18" s="5">
        <v>40</v>
      </c>
      <c r="C18" s="12">
        <v>3</v>
      </c>
      <c r="D18" s="12">
        <v>0.3</v>
      </c>
      <c r="E18" s="12">
        <v>20</v>
      </c>
      <c r="F18" s="12">
        <v>94</v>
      </c>
      <c r="G18" s="12">
        <v>0</v>
      </c>
      <c r="H18" s="12">
        <v>0</v>
      </c>
      <c r="I18" s="12">
        <v>4.3999999999999997E-2</v>
      </c>
      <c r="J18" s="12">
        <v>0</v>
      </c>
      <c r="K18" s="12">
        <v>8</v>
      </c>
      <c r="L18" s="12">
        <v>0.4</v>
      </c>
      <c r="M18" s="12">
        <v>13.6</v>
      </c>
      <c r="N18" s="12">
        <v>30.4</v>
      </c>
      <c r="O18" s="5">
        <v>50</v>
      </c>
      <c r="P18" s="12">
        <v>3.8</v>
      </c>
      <c r="Q18" s="12">
        <v>0.4</v>
      </c>
      <c r="R18" s="12">
        <v>24.6</v>
      </c>
      <c r="S18" s="12">
        <v>117.5</v>
      </c>
      <c r="T18" s="12">
        <v>0</v>
      </c>
      <c r="U18" s="12">
        <v>0</v>
      </c>
      <c r="V18" s="12">
        <v>5.5E-2</v>
      </c>
      <c r="W18" s="12">
        <v>0</v>
      </c>
      <c r="X18" s="12">
        <v>10</v>
      </c>
      <c r="Y18" s="12">
        <v>0.55000000000000004</v>
      </c>
      <c r="Z18" s="12">
        <v>17</v>
      </c>
      <c r="AA18" s="12">
        <v>38</v>
      </c>
      <c r="AB18" s="7">
        <v>114</v>
      </c>
    </row>
    <row r="19" spans="1:28">
      <c r="A19" s="7" t="s">
        <v>69</v>
      </c>
      <c r="B19" s="8">
        <v>40</v>
      </c>
      <c r="C19" s="7">
        <v>2.6</v>
      </c>
      <c r="D19" s="7">
        <v>0.5</v>
      </c>
      <c r="E19" s="7">
        <v>14</v>
      </c>
      <c r="F19" s="7">
        <v>72.400000000000006</v>
      </c>
      <c r="G19" s="7">
        <v>0</v>
      </c>
      <c r="H19" s="7">
        <v>0</v>
      </c>
      <c r="I19" s="7">
        <v>0.1</v>
      </c>
      <c r="J19" s="7">
        <v>0</v>
      </c>
      <c r="K19" s="7">
        <v>14</v>
      </c>
      <c r="L19" s="7">
        <v>1.6</v>
      </c>
      <c r="M19" s="7">
        <v>13.6</v>
      </c>
      <c r="N19" s="7">
        <v>30.4</v>
      </c>
      <c r="O19" s="8">
        <v>50</v>
      </c>
      <c r="P19" s="11">
        <v>3.3</v>
      </c>
      <c r="Q19" s="11">
        <v>0.6</v>
      </c>
      <c r="R19" s="11">
        <v>17</v>
      </c>
      <c r="S19" s="11">
        <v>90.5</v>
      </c>
      <c r="T19" s="11">
        <v>0</v>
      </c>
      <c r="U19" s="11">
        <v>0</v>
      </c>
      <c r="V19" s="11">
        <v>0.09</v>
      </c>
      <c r="W19" s="11">
        <v>0</v>
      </c>
      <c r="X19" s="11">
        <v>17.5</v>
      </c>
      <c r="Y19" s="11">
        <v>1.95</v>
      </c>
      <c r="Z19" s="11">
        <v>17</v>
      </c>
      <c r="AA19" s="11">
        <v>38</v>
      </c>
      <c r="AB19" s="7">
        <v>116</v>
      </c>
    </row>
    <row r="20" spans="1:28">
      <c r="A20" s="9" t="s">
        <v>16</v>
      </c>
      <c r="B20" s="8"/>
      <c r="C20" s="18">
        <f>SUM(C12:C19)</f>
        <v>33.410000000000004</v>
      </c>
      <c r="D20" s="18">
        <f>SUM(D13:D19)</f>
        <v>28.2</v>
      </c>
      <c r="E20" s="18">
        <f>SUM(E13:E19)</f>
        <v>134.69999999999999</v>
      </c>
      <c r="F20" s="18">
        <f>SUM(F12:F19)</f>
        <v>903.61</v>
      </c>
      <c r="G20" s="18">
        <f t="shared" ref="G20:N20" si="5">SUM(G13:G19)</f>
        <v>7.09</v>
      </c>
      <c r="H20" s="18">
        <f t="shared" si="5"/>
        <v>0</v>
      </c>
      <c r="I20" s="18">
        <f t="shared" si="5"/>
        <v>0.36560000000000004</v>
      </c>
      <c r="J20" s="18">
        <f t="shared" si="5"/>
        <v>2.1950000000000003</v>
      </c>
      <c r="K20" s="18">
        <f t="shared" si="5"/>
        <v>115.44</v>
      </c>
      <c r="L20" s="18">
        <f t="shared" si="5"/>
        <v>8.129999999999999</v>
      </c>
      <c r="M20" s="18">
        <f t="shared" si="5"/>
        <v>118.03999999999998</v>
      </c>
      <c r="N20" s="18">
        <f t="shared" si="5"/>
        <v>502.99</v>
      </c>
      <c r="O20" s="29"/>
      <c r="P20" s="18">
        <f>SUM(P13:P19)</f>
        <v>34.85</v>
      </c>
      <c r="Q20" s="18">
        <f>SUM(Q13:Q19)</f>
        <v>30.99</v>
      </c>
      <c r="R20" s="18">
        <f>SUM(R13:R19)</f>
        <v>152.34</v>
      </c>
      <c r="S20" s="18">
        <f>SUM(S12:S19)</f>
        <v>1036.48</v>
      </c>
      <c r="T20" s="18">
        <f t="shared" ref="T20:AA20" si="6">SUM(T13:T19)</f>
        <v>7.74</v>
      </c>
      <c r="U20" s="18">
        <f t="shared" si="6"/>
        <v>0.06</v>
      </c>
      <c r="V20" s="18">
        <f t="shared" si="6"/>
        <v>0.42200000000000004</v>
      </c>
      <c r="W20" s="18">
        <f t="shared" si="6"/>
        <v>2.52</v>
      </c>
      <c r="X20" s="18">
        <f t="shared" si="6"/>
        <v>131.65</v>
      </c>
      <c r="Y20" s="18">
        <f t="shared" si="6"/>
        <v>9.4799999999999986</v>
      </c>
      <c r="Z20" s="18">
        <f t="shared" si="6"/>
        <v>134.85</v>
      </c>
      <c r="AA20" s="18">
        <f t="shared" si="6"/>
        <v>577.3599999999999</v>
      </c>
      <c r="AB20" s="7"/>
    </row>
    <row r="21" spans="1:28">
      <c r="A21" s="1" t="s">
        <v>17</v>
      </c>
      <c r="B21" s="8"/>
      <c r="C21" s="75">
        <f t="shared" ref="C21:N21" si="7">C10+C20</f>
        <v>46.1</v>
      </c>
      <c r="D21" s="75">
        <f t="shared" si="7"/>
        <v>47.519999999999996</v>
      </c>
      <c r="E21" s="75">
        <f t="shared" si="7"/>
        <v>239.07999999999998</v>
      </c>
      <c r="F21" s="75">
        <f t="shared" si="7"/>
        <v>1546.01</v>
      </c>
      <c r="G21" s="75">
        <f t="shared" si="7"/>
        <v>26.93</v>
      </c>
      <c r="H21" s="75">
        <f t="shared" si="7"/>
        <v>72.819999999999993</v>
      </c>
      <c r="I21" s="75">
        <f t="shared" si="7"/>
        <v>0.61560000000000004</v>
      </c>
      <c r="J21" s="75">
        <f t="shared" si="7"/>
        <v>2.2950000000000004</v>
      </c>
      <c r="K21" s="75">
        <f t="shared" si="7"/>
        <v>481.84</v>
      </c>
      <c r="L21" s="75">
        <f t="shared" si="7"/>
        <v>10.649999999999999</v>
      </c>
      <c r="M21" s="75">
        <f t="shared" si="7"/>
        <v>224.01</v>
      </c>
      <c r="N21" s="75">
        <f t="shared" si="7"/>
        <v>828.49</v>
      </c>
      <c r="O21" s="39"/>
      <c r="P21" s="75">
        <f t="shared" ref="P21:AA21" si="8">P10+P20</f>
        <v>49.725000000000001</v>
      </c>
      <c r="Q21" s="75">
        <f t="shared" si="8"/>
        <v>52.564999999999998</v>
      </c>
      <c r="R21" s="75">
        <f t="shared" si="8"/>
        <v>269.42</v>
      </c>
      <c r="S21" s="75">
        <f t="shared" si="8"/>
        <v>1759.73</v>
      </c>
      <c r="T21" s="75">
        <f t="shared" si="8"/>
        <v>27.965000000000003</v>
      </c>
      <c r="U21" s="75">
        <f t="shared" si="8"/>
        <v>81.53</v>
      </c>
      <c r="V21" s="75">
        <f t="shared" si="8"/>
        <v>0.70800000000000007</v>
      </c>
      <c r="W21" s="75">
        <f t="shared" si="8"/>
        <v>2.645</v>
      </c>
      <c r="X21" s="75">
        <f t="shared" si="8"/>
        <v>554.09999999999991</v>
      </c>
      <c r="Y21" s="75">
        <f t="shared" si="8"/>
        <v>12.324999999999999</v>
      </c>
      <c r="Z21" s="75">
        <f t="shared" si="8"/>
        <v>260.14499999999998</v>
      </c>
      <c r="AA21" s="75">
        <f t="shared" si="8"/>
        <v>967.58499999999992</v>
      </c>
      <c r="AB21" s="7"/>
    </row>
    <row r="24" spans="1:28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8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4"/>
  <sheetViews>
    <sheetView workbookViewId="0"/>
  </sheetViews>
  <sheetFormatPr defaultRowHeight="15"/>
  <cols>
    <col min="1" max="1" width="27.7109375" customWidth="1"/>
    <col min="2" max="2" width="5.42578125" customWidth="1"/>
    <col min="3" max="5" width="3.42578125" customWidth="1"/>
    <col min="6" max="6" width="5.7109375" customWidth="1"/>
    <col min="7" max="14" width="3.42578125" customWidth="1"/>
    <col min="15" max="15" width="5.28515625" customWidth="1"/>
    <col min="16" max="17" width="3.42578125" customWidth="1"/>
    <col min="18" max="18" width="5" customWidth="1"/>
    <col min="19" max="19" width="5.42578125" customWidth="1"/>
    <col min="20" max="20" width="6.5703125" customWidth="1"/>
    <col min="21" max="21" width="3.28515625" customWidth="1"/>
    <col min="22" max="25" width="3.42578125" customWidth="1"/>
    <col min="26" max="26" width="4.140625" customWidth="1"/>
    <col min="27" max="27" width="4.7109375" customWidth="1"/>
    <col min="28" max="28" width="11.140625" customWidth="1"/>
  </cols>
  <sheetData>
    <row r="1" spans="1:29">
      <c r="A1" s="23" t="s">
        <v>141</v>
      </c>
      <c r="B1" s="23"/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9">
      <c r="A2" s="24" t="s">
        <v>25</v>
      </c>
      <c r="B2" s="23"/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9" ht="23.25" customHeight="1">
      <c r="A3" s="1" t="s">
        <v>0</v>
      </c>
      <c r="B3" s="28" t="s">
        <v>40</v>
      </c>
      <c r="C3" s="80" t="s">
        <v>14</v>
      </c>
      <c r="D3" s="81"/>
      <c r="E3" s="81"/>
      <c r="F3" s="82"/>
      <c r="G3" s="84" t="s">
        <v>1</v>
      </c>
      <c r="H3" s="85"/>
      <c r="I3" s="85"/>
      <c r="J3" s="86"/>
      <c r="K3" s="84" t="s">
        <v>15</v>
      </c>
      <c r="L3" s="85"/>
      <c r="M3" s="85"/>
      <c r="N3" s="86"/>
      <c r="O3" s="28" t="s">
        <v>41</v>
      </c>
      <c r="P3" s="80" t="s">
        <v>14</v>
      </c>
      <c r="Q3" s="81"/>
      <c r="R3" s="81"/>
      <c r="S3" s="82"/>
      <c r="T3" s="84" t="s">
        <v>1</v>
      </c>
      <c r="U3" s="85"/>
      <c r="V3" s="85"/>
      <c r="W3" s="86"/>
      <c r="X3" s="84" t="s">
        <v>15</v>
      </c>
      <c r="Y3" s="85"/>
      <c r="Z3" s="85"/>
      <c r="AA3" s="86"/>
      <c r="AB3" s="7" t="s">
        <v>113</v>
      </c>
      <c r="AC3" s="23"/>
    </row>
    <row r="4" spans="1:29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9">
      <c r="A5" s="3" t="s">
        <v>37</v>
      </c>
      <c r="B5" s="5" t="s">
        <v>21</v>
      </c>
      <c r="C5" s="11">
        <v>7.44</v>
      </c>
      <c r="D5" s="11">
        <v>7.48</v>
      </c>
      <c r="E5" s="11">
        <v>36.5</v>
      </c>
      <c r="F5" s="11">
        <v>243</v>
      </c>
      <c r="G5" s="11">
        <v>1.34</v>
      </c>
      <c r="H5" s="11">
        <v>32.4</v>
      </c>
      <c r="I5" s="11">
        <v>0.14399999999999999</v>
      </c>
      <c r="J5" s="11">
        <v>0.1</v>
      </c>
      <c r="K5" s="11">
        <v>136.19999999999999</v>
      </c>
      <c r="L5" s="11">
        <v>0.5</v>
      </c>
      <c r="M5" s="11">
        <v>47.8</v>
      </c>
      <c r="N5" s="11">
        <v>187</v>
      </c>
      <c r="O5" s="32" t="s">
        <v>46</v>
      </c>
      <c r="P5" s="11">
        <f t="shared" ref="P5:AA5" si="0">C5/4*5</f>
        <v>9.3000000000000007</v>
      </c>
      <c r="Q5" s="11">
        <f t="shared" si="0"/>
        <v>9.3500000000000014</v>
      </c>
      <c r="R5" s="11">
        <f t="shared" si="0"/>
        <v>45.625</v>
      </c>
      <c r="S5" s="11">
        <f t="shared" si="0"/>
        <v>303.75</v>
      </c>
      <c r="T5" s="11">
        <f t="shared" si="0"/>
        <v>1.675</v>
      </c>
      <c r="U5" s="11">
        <f t="shared" si="0"/>
        <v>40.5</v>
      </c>
      <c r="V5" s="11">
        <f t="shared" si="0"/>
        <v>0.18</v>
      </c>
      <c r="W5" s="11">
        <f t="shared" si="0"/>
        <v>0.125</v>
      </c>
      <c r="X5" s="11">
        <f t="shared" si="0"/>
        <v>170.25</v>
      </c>
      <c r="Y5" s="11">
        <f t="shared" si="0"/>
        <v>0.625</v>
      </c>
      <c r="Z5" s="11">
        <f t="shared" si="0"/>
        <v>59.75</v>
      </c>
      <c r="AA5" s="11">
        <f t="shared" si="0"/>
        <v>233.75</v>
      </c>
      <c r="AB5" s="7">
        <v>270</v>
      </c>
    </row>
    <row r="6" spans="1:29" ht="24.75" customHeight="1">
      <c r="A6" s="7" t="s">
        <v>32</v>
      </c>
      <c r="B6" s="8">
        <v>60</v>
      </c>
      <c r="C6" s="11">
        <v>7.92</v>
      </c>
      <c r="D6" s="11">
        <v>6.16</v>
      </c>
      <c r="E6" s="11">
        <v>26.44</v>
      </c>
      <c r="F6" s="11">
        <v>192.37</v>
      </c>
      <c r="G6" s="11">
        <v>0.12</v>
      </c>
      <c r="H6" s="11">
        <v>31</v>
      </c>
      <c r="I6" s="11">
        <v>0.05</v>
      </c>
      <c r="J6" s="11">
        <v>0.1</v>
      </c>
      <c r="K6" s="11">
        <v>45.94</v>
      </c>
      <c r="L6" s="11">
        <v>0.59199999999999997</v>
      </c>
      <c r="M6" s="11">
        <v>12</v>
      </c>
      <c r="N6" s="11">
        <v>90</v>
      </c>
      <c r="O6" s="5">
        <v>70</v>
      </c>
      <c r="P6" s="11">
        <f t="shared" ref="P6:AA6" si="1">C6/6*7</f>
        <v>9.24</v>
      </c>
      <c r="Q6" s="11">
        <f t="shared" si="1"/>
        <v>7.1866666666666665</v>
      </c>
      <c r="R6" s="11">
        <f t="shared" si="1"/>
        <v>30.846666666666671</v>
      </c>
      <c r="S6" s="11">
        <f t="shared" si="1"/>
        <v>224.43166666666667</v>
      </c>
      <c r="T6" s="11">
        <f t="shared" si="1"/>
        <v>0.14000000000000001</v>
      </c>
      <c r="U6" s="11">
        <f t="shared" si="1"/>
        <v>36.166666666666671</v>
      </c>
      <c r="V6" s="11">
        <f t="shared" si="1"/>
        <v>5.8333333333333334E-2</v>
      </c>
      <c r="W6" s="11">
        <f t="shared" si="1"/>
        <v>0.11666666666666667</v>
      </c>
      <c r="X6" s="11">
        <f t="shared" si="1"/>
        <v>53.596666666666664</v>
      </c>
      <c r="Y6" s="11">
        <f t="shared" si="1"/>
        <v>0.69066666666666665</v>
      </c>
      <c r="Z6" s="11">
        <f t="shared" si="1"/>
        <v>14</v>
      </c>
      <c r="AA6" s="11">
        <f t="shared" si="1"/>
        <v>105</v>
      </c>
      <c r="AB6" s="41" t="s">
        <v>86</v>
      </c>
    </row>
    <row r="7" spans="1:29">
      <c r="A7" s="3" t="s">
        <v>18</v>
      </c>
      <c r="B7" s="15">
        <v>10</v>
      </c>
      <c r="C7" s="11">
        <v>0.05</v>
      </c>
      <c r="D7" s="11">
        <v>8.1999999999999993</v>
      </c>
      <c r="E7" s="11">
        <v>0.08</v>
      </c>
      <c r="F7" s="11">
        <v>74.8</v>
      </c>
      <c r="G7" s="11">
        <v>0</v>
      </c>
      <c r="H7" s="11">
        <v>34</v>
      </c>
      <c r="I7" s="11">
        <v>0</v>
      </c>
      <c r="J7" s="11">
        <v>0</v>
      </c>
      <c r="K7" s="11">
        <v>1.2</v>
      </c>
      <c r="L7" s="11">
        <v>0.02</v>
      </c>
      <c r="M7" s="11">
        <v>0</v>
      </c>
      <c r="N7" s="11">
        <v>1.6</v>
      </c>
      <c r="O7" s="15">
        <v>10</v>
      </c>
      <c r="P7" s="11">
        <v>0.05</v>
      </c>
      <c r="Q7" s="11">
        <v>8.1999999999999993</v>
      </c>
      <c r="R7" s="11">
        <v>0.08</v>
      </c>
      <c r="S7" s="11">
        <v>74.8</v>
      </c>
      <c r="T7" s="11">
        <v>0</v>
      </c>
      <c r="U7" s="11">
        <v>34</v>
      </c>
      <c r="V7" s="11">
        <v>0</v>
      </c>
      <c r="W7" s="11">
        <v>0</v>
      </c>
      <c r="X7" s="11">
        <v>1.2</v>
      </c>
      <c r="Y7" s="11">
        <v>0.02</v>
      </c>
      <c r="Z7" s="11">
        <v>0</v>
      </c>
      <c r="AA7" s="11">
        <v>1.6</v>
      </c>
      <c r="AB7" s="7">
        <v>111</v>
      </c>
    </row>
    <row r="8" spans="1:29">
      <c r="A8" s="3" t="s">
        <v>28</v>
      </c>
      <c r="B8" s="5">
        <v>200</v>
      </c>
      <c r="C8" s="11">
        <v>3.6</v>
      </c>
      <c r="D8" s="11">
        <v>3.3</v>
      </c>
      <c r="E8" s="11">
        <v>25</v>
      </c>
      <c r="F8" s="11">
        <v>144</v>
      </c>
      <c r="G8" s="11">
        <v>1.3</v>
      </c>
      <c r="H8" s="11">
        <v>0</v>
      </c>
      <c r="I8" s="11">
        <v>0</v>
      </c>
      <c r="J8" s="11">
        <v>0.1</v>
      </c>
      <c r="K8" s="11">
        <v>124</v>
      </c>
      <c r="L8" s="11">
        <v>0.8</v>
      </c>
      <c r="M8" s="11">
        <v>36.299999999999997</v>
      </c>
      <c r="N8" s="11">
        <v>109</v>
      </c>
      <c r="O8" s="5">
        <v>200</v>
      </c>
      <c r="P8" s="11">
        <v>3.6</v>
      </c>
      <c r="Q8" s="11">
        <v>3.3</v>
      </c>
      <c r="R8" s="11">
        <v>25</v>
      </c>
      <c r="S8" s="11">
        <v>144</v>
      </c>
      <c r="T8" s="11">
        <v>1.3</v>
      </c>
      <c r="U8" s="11">
        <v>0</v>
      </c>
      <c r="V8" s="11">
        <v>0.04</v>
      </c>
      <c r="W8" s="11">
        <v>0.11</v>
      </c>
      <c r="X8" s="11">
        <v>124</v>
      </c>
      <c r="Y8" s="11">
        <v>0.8</v>
      </c>
      <c r="Z8" s="11">
        <v>36.33</v>
      </c>
      <c r="AA8" s="11">
        <v>108.9</v>
      </c>
      <c r="AB8" s="7">
        <v>508</v>
      </c>
    </row>
    <row r="9" spans="1:29">
      <c r="A9" s="3" t="s">
        <v>19</v>
      </c>
      <c r="B9" s="5">
        <v>40</v>
      </c>
      <c r="C9" s="12">
        <v>3</v>
      </c>
      <c r="D9" s="12">
        <v>0.3</v>
      </c>
      <c r="E9" s="12">
        <v>20</v>
      </c>
      <c r="F9" s="12">
        <v>94</v>
      </c>
      <c r="G9" s="12">
        <v>0</v>
      </c>
      <c r="H9" s="12">
        <v>0</v>
      </c>
      <c r="I9" s="12">
        <v>4.3999999999999997E-2</v>
      </c>
      <c r="J9" s="12">
        <v>0</v>
      </c>
      <c r="K9" s="12">
        <v>8</v>
      </c>
      <c r="L9" s="12">
        <v>0.4</v>
      </c>
      <c r="M9" s="12">
        <v>13.6</v>
      </c>
      <c r="N9" s="12">
        <v>30.4</v>
      </c>
      <c r="O9" s="5">
        <v>40</v>
      </c>
      <c r="P9" s="12">
        <v>3</v>
      </c>
      <c r="Q9" s="12">
        <v>0.3</v>
      </c>
      <c r="R9" s="12">
        <v>20</v>
      </c>
      <c r="S9" s="12">
        <v>94</v>
      </c>
      <c r="T9" s="12">
        <v>0</v>
      </c>
      <c r="U9" s="12">
        <v>0</v>
      </c>
      <c r="V9" s="12">
        <v>4.3999999999999997E-2</v>
      </c>
      <c r="W9" s="12">
        <v>0</v>
      </c>
      <c r="X9" s="12">
        <v>8</v>
      </c>
      <c r="Y9" s="12">
        <v>0.4</v>
      </c>
      <c r="Z9" s="12">
        <v>13.6</v>
      </c>
      <c r="AA9" s="12">
        <v>30.4</v>
      </c>
      <c r="AB9" s="7">
        <v>114</v>
      </c>
    </row>
    <row r="10" spans="1:29">
      <c r="A10" s="9" t="s">
        <v>16</v>
      </c>
      <c r="B10" s="32"/>
      <c r="C10" s="16">
        <f>SUM(Лист3!C5:C9)</f>
        <v>22.01</v>
      </c>
      <c r="D10" s="16">
        <f>SUM(Лист3!D5:D9)</f>
        <v>25.44</v>
      </c>
      <c r="E10" s="16">
        <f>SUM(Лист3!E5:E9)</f>
        <v>108.02</v>
      </c>
      <c r="F10" s="16">
        <f>SUM(Лист3!F5:F9)</f>
        <v>748.17000000000007</v>
      </c>
      <c r="G10" s="16">
        <f>SUM(Лист3!G5:G9)</f>
        <v>2.76</v>
      </c>
      <c r="H10" s="16">
        <f>SUM(Лист3!H5:H9)</f>
        <v>97.4</v>
      </c>
      <c r="I10" s="16">
        <f>SUM(Лист3!I5:I9)</f>
        <v>0.23799999999999999</v>
      </c>
      <c r="J10" s="16">
        <f>SUM(Лист3!J5:J9)</f>
        <v>0.30000000000000004</v>
      </c>
      <c r="K10" s="16">
        <f>SUM(Лист3!K5:K9)</f>
        <v>315.33999999999997</v>
      </c>
      <c r="L10" s="16">
        <f>SUM(Лист3!L5:L9)</f>
        <v>2.3120000000000003</v>
      </c>
      <c r="M10" s="16">
        <f>SUM(Лист3!M5:M9)</f>
        <v>109.69999999999999</v>
      </c>
      <c r="N10" s="16">
        <f>SUM(Лист3!N5:N9)</f>
        <v>418</v>
      </c>
      <c r="O10" s="27"/>
      <c r="P10" s="16">
        <f>SUM(Лист3!P5:P9)</f>
        <v>25.19</v>
      </c>
      <c r="Q10" s="16">
        <f>SUM(Лист3!Q5:Q9)</f>
        <v>28.33666666666667</v>
      </c>
      <c r="R10" s="16">
        <f>SUM(Лист3!R5:R9)</f>
        <v>121.55166666666666</v>
      </c>
      <c r="S10" s="16">
        <f>SUM(Лист3!S5:S9)</f>
        <v>840.98166666666657</v>
      </c>
      <c r="T10" s="16">
        <f>SUM(Лист3!T5:T9)</f>
        <v>3.1150000000000002</v>
      </c>
      <c r="U10" s="16">
        <f>SUM(Лист3!U5:U9)</f>
        <v>110.66666666666667</v>
      </c>
      <c r="V10" s="16">
        <f>SUM(Лист3!V5:V9)</f>
        <v>0.32233333333333331</v>
      </c>
      <c r="W10" s="16">
        <f>SUM(Лист3!W5:W9)</f>
        <v>0.35166666666666668</v>
      </c>
      <c r="X10" s="16">
        <f>SUM(Лист3!X5:X9)</f>
        <v>357.04666666666662</v>
      </c>
      <c r="Y10" s="16">
        <f>SUM(Лист3!Y5:Y9)</f>
        <v>2.5356666666666663</v>
      </c>
      <c r="Z10" s="16">
        <f>SUM(Лист3!Z5:Z9)</f>
        <v>123.67999999999999</v>
      </c>
      <c r="AA10" s="16">
        <f>SUM(Лист3!AA5:AA9)</f>
        <v>479.65</v>
      </c>
      <c r="AB10" s="7"/>
    </row>
    <row r="11" spans="1:29">
      <c r="A11" s="6" t="s">
        <v>9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7"/>
      <c r="R11" s="7"/>
      <c r="S11" s="7"/>
      <c r="T11" s="7"/>
      <c r="U11" s="7"/>
      <c r="V11" s="27"/>
      <c r="W11" s="13"/>
      <c r="X11" s="13"/>
      <c r="Y11" s="13"/>
      <c r="Z11" s="13"/>
      <c r="AA11" s="13"/>
      <c r="AB11" s="7"/>
    </row>
    <row r="12" spans="1:29" s="4" customFormat="1" ht="11.25">
      <c r="A12" s="7" t="s">
        <v>103</v>
      </c>
      <c r="B12" s="7">
        <v>70</v>
      </c>
      <c r="C12" s="7">
        <v>0.69</v>
      </c>
      <c r="D12" s="7">
        <v>3.59</v>
      </c>
      <c r="E12" s="7">
        <v>46.07</v>
      </c>
      <c r="F12" s="7">
        <v>46.07</v>
      </c>
      <c r="G12" s="7">
        <v>12.8</v>
      </c>
      <c r="H12" s="7">
        <v>0.18</v>
      </c>
      <c r="I12" s="7">
        <v>3.5000000000000003E-2</v>
      </c>
      <c r="J12" s="7">
        <v>3.24</v>
      </c>
      <c r="K12" s="7">
        <v>21.3</v>
      </c>
      <c r="L12" s="7">
        <v>0.6</v>
      </c>
      <c r="M12" s="7">
        <v>12.8</v>
      </c>
      <c r="N12" s="7">
        <v>26.08</v>
      </c>
      <c r="O12" s="7">
        <v>100</v>
      </c>
      <c r="P12" s="7">
        <v>1.4</v>
      </c>
      <c r="Q12" s="7">
        <v>5.75</v>
      </c>
      <c r="R12" s="7">
        <v>66.25</v>
      </c>
      <c r="S12" s="7">
        <v>65.81</v>
      </c>
      <c r="T12" s="7">
        <v>18.600000000000001</v>
      </c>
      <c r="U12" s="7">
        <v>0</v>
      </c>
      <c r="V12" s="7">
        <v>0</v>
      </c>
      <c r="W12" s="7">
        <v>4.3</v>
      </c>
      <c r="X12" s="7">
        <v>30</v>
      </c>
      <c r="Y12" s="7">
        <v>1.38</v>
      </c>
      <c r="Z12" s="7">
        <v>18.600000000000001</v>
      </c>
      <c r="AA12" s="7">
        <v>37.1</v>
      </c>
      <c r="AB12" s="7">
        <v>18</v>
      </c>
    </row>
    <row r="13" spans="1:29" ht="23.25">
      <c r="A13" s="52" t="s">
        <v>51</v>
      </c>
      <c r="B13" s="42" t="s">
        <v>61</v>
      </c>
      <c r="C13" s="31">
        <v>4.4000000000000004</v>
      </c>
      <c r="D13" s="31">
        <v>7.12</v>
      </c>
      <c r="E13" s="31">
        <v>8.8000000000000007</v>
      </c>
      <c r="F13" s="31">
        <v>116.91</v>
      </c>
      <c r="G13" s="31">
        <v>8</v>
      </c>
      <c r="H13" s="31">
        <v>0</v>
      </c>
      <c r="I13" s="31">
        <v>0</v>
      </c>
      <c r="J13" s="31">
        <v>2.08</v>
      </c>
      <c r="K13" s="31">
        <v>28</v>
      </c>
      <c r="L13" s="31">
        <v>1.76</v>
      </c>
      <c r="M13" s="31">
        <v>31.68</v>
      </c>
      <c r="N13" s="31">
        <v>116.8</v>
      </c>
      <c r="O13" s="41" t="s">
        <v>50</v>
      </c>
      <c r="P13" s="31">
        <v>5.4850000000000003</v>
      </c>
      <c r="Q13" s="31">
        <v>8.9250000000000007</v>
      </c>
      <c r="R13" s="31">
        <v>11.01</v>
      </c>
      <c r="S13" s="31">
        <v>146.56</v>
      </c>
      <c r="T13" s="31">
        <v>10.34</v>
      </c>
      <c r="U13" s="31">
        <v>0.01</v>
      </c>
      <c r="V13" s="31">
        <v>0.04</v>
      </c>
      <c r="W13" s="31">
        <v>2.5499999999999998</v>
      </c>
      <c r="X13" s="31">
        <v>34.5</v>
      </c>
      <c r="Y13" s="31">
        <v>2.2000000000000002</v>
      </c>
      <c r="Z13" s="31">
        <v>39.619999999999997</v>
      </c>
      <c r="AA13" s="31">
        <v>145.6</v>
      </c>
      <c r="AB13" s="41" t="s">
        <v>74</v>
      </c>
    </row>
    <row r="14" spans="1:29">
      <c r="A14" s="7" t="s">
        <v>63</v>
      </c>
      <c r="B14" s="34" t="s">
        <v>133</v>
      </c>
      <c r="C14" s="11">
        <v>16.5</v>
      </c>
      <c r="D14" s="11">
        <v>10.6</v>
      </c>
      <c r="E14" s="11">
        <v>1.65</v>
      </c>
      <c r="F14" s="11">
        <v>160.27000000000001</v>
      </c>
      <c r="G14" s="11">
        <v>0</v>
      </c>
      <c r="H14" s="11">
        <v>0</v>
      </c>
      <c r="I14" s="11">
        <v>3.5000000000000003E-2</v>
      </c>
      <c r="J14" s="11">
        <v>1.1000000000000001</v>
      </c>
      <c r="K14" s="11">
        <v>7.04</v>
      </c>
      <c r="L14" s="11">
        <v>1.54</v>
      </c>
      <c r="M14" s="11">
        <v>17.600000000000001</v>
      </c>
      <c r="N14" s="11">
        <v>127.6</v>
      </c>
      <c r="O14" s="34" t="s">
        <v>134</v>
      </c>
      <c r="P14" s="11">
        <v>24.9</v>
      </c>
      <c r="Q14" s="11">
        <v>16.25</v>
      </c>
      <c r="R14" s="11">
        <v>2.5</v>
      </c>
      <c r="S14" s="11">
        <v>243.1</v>
      </c>
      <c r="T14" s="11">
        <f t="shared" ref="T14:V14" si="2">G14/5*7</f>
        <v>0</v>
      </c>
      <c r="U14" s="11">
        <f t="shared" si="2"/>
        <v>0</v>
      </c>
      <c r="V14" s="11">
        <f t="shared" si="2"/>
        <v>4.9000000000000009E-2</v>
      </c>
      <c r="W14" s="11">
        <v>1.63</v>
      </c>
      <c r="X14" s="11">
        <v>10.73</v>
      </c>
      <c r="Y14" s="11">
        <v>2.4</v>
      </c>
      <c r="Z14" s="11">
        <v>26.65</v>
      </c>
      <c r="AA14" s="11">
        <v>193.9</v>
      </c>
      <c r="AB14" s="8">
        <v>376</v>
      </c>
    </row>
    <row r="15" spans="1:29" s="4" customFormat="1" ht="22.5">
      <c r="A15" s="36" t="s">
        <v>57</v>
      </c>
      <c r="B15" s="33">
        <v>150</v>
      </c>
      <c r="C15" s="11">
        <v>3</v>
      </c>
      <c r="D15" s="11">
        <v>8.5</v>
      </c>
      <c r="E15" s="11">
        <v>20</v>
      </c>
      <c r="F15" s="11">
        <v>188.5</v>
      </c>
      <c r="G15" s="11">
        <v>1.7</v>
      </c>
      <c r="H15" s="11">
        <f t="shared" ref="H15:I15" si="3">U15/15*13</f>
        <v>0</v>
      </c>
      <c r="I15" s="11">
        <f t="shared" si="3"/>
        <v>0.10400000000000001</v>
      </c>
      <c r="J15" s="11">
        <v>0.8</v>
      </c>
      <c r="K15" s="11">
        <v>11</v>
      </c>
      <c r="L15" s="11">
        <v>0.9</v>
      </c>
      <c r="M15" s="11">
        <v>16.899999999999999</v>
      </c>
      <c r="N15" s="11">
        <v>73</v>
      </c>
      <c r="O15" s="33">
        <v>180</v>
      </c>
      <c r="P15" s="11">
        <v>3.6</v>
      </c>
      <c r="Q15" s="11">
        <v>9.36</v>
      </c>
      <c r="R15" s="11">
        <v>27.6</v>
      </c>
      <c r="S15" s="11">
        <v>208.8</v>
      </c>
      <c r="T15" s="11">
        <v>2.04</v>
      </c>
      <c r="U15" s="11">
        <v>0</v>
      </c>
      <c r="V15" s="11">
        <v>0.12</v>
      </c>
      <c r="W15" s="11">
        <v>0.96</v>
      </c>
      <c r="X15" s="11">
        <v>13.2</v>
      </c>
      <c r="Y15" s="11">
        <v>1.08</v>
      </c>
      <c r="Z15" s="11">
        <v>20.28</v>
      </c>
      <c r="AA15" s="11">
        <v>87.6</v>
      </c>
      <c r="AB15" s="7">
        <v>300</v>
      </c>
    </row>
    <row r="16" spans="1:29">
      <c r="A16" s="7" t="s">
        <v>96</v>
      </c>
      <c r="B16" s="33">
        <v>200</v>
      </c>
      <c r="C16" s="11">
        <v>0.3</v>
      </c>
      <c r="D16" s="11">
        <v>0</v>
      </c>
      <c r="E16" s="11">
        <v>20.100000000000001</v>
      </c>
      <c r="F16" s="11">
        <v>81</v>
      </c>
      <c r="G16" s="11">
        <v>0.8</v>
      </c>
      <c r="H16" s="11">
        <v>0</v>
      </c>
      <c r="I16" s="11">
        <v>0</v>
      </c>
      <c r="J16" s="11">
        <v>0</v>
      </c>
      <c r="K16" s="11">
        <v>10</v>
      </c>
      <c r="L16" s="11">
        <v>0.6</v>
      </c>
      <c r="M16" s="11">
        <v>22.33</v>
      </c>
      <c r="N16" s="11">
        <v>26.33</v>
      </c>
      <c r="O16" s="33">
        <v>200</v>
      </c>
      <c r="P16" s="11">
        <v>0.3</v>
      </c>
      <c r="Q16" s="11">
        <v>0</v>
      </c>
      <c r="R16" s="11">
        <v>20.100000000000001</v>
      </c>
      <c r="S16" s="11">
        <v>81</v>
      </c>
      <c r="T16" s="11">
        <v>0.8</v>
      </c>
      <c r="U16" s="11">
        <v>0</v>
      </c>
      <c r="V16" s="11">
        <v>0</v>
      </c>
      <c r="W16" s="11">
        <v>0</v>
      </c>
      <c r="X16" s="11">
        <v>10</v>
      </c>
      <c r="Y16" s="11">
        <v>0.6</v>
      </c>
      <c r="Z16" s="11">
        <v>22.33</v>
      </c>
      <c r="AA16" s="11">
        <v>26.33</v>
      </c>
      <c r="AB16" s="7">
        <v>531</v>
      </c>
    </row>
    <row r="17" spans="1:28">
      <c r="A17" s="3" t="s">
        <v>19</v>
      </c>
      <c r="B17" s="5">
        <v>40</v>
      </c>
      <c r="C17" s="12">
        <v>3</v>
      </c>
      <c r="D17" s="12">
        <v>0.3</v>
      </c>
      <c r="E17" s="12">
        <v>20</v>
      </c>
      <c r="F17" s="12">
        <v>94</v>
      </c>
      <c r="G17" s="12">
        <v>0</v>
      </c>
      <c r="H17" s="12">
        <v>0</v>
      </c>
      <c r="I17" s="12">
        <v>4.3999999999999997E-2</v>
      </c>
      <c r="J17" s="12">
        <v>0</v>
      </c>
      <c r="K17" s="12">
        <v>8</v>
      </c>
      <c r="L17" s="12">
        <v>0.4</v>
      </c>
      <c r="M17" s="12">
        <v>13.6</v>
      </c>
      <c r="N17" s="12">
        <v>30.4</v>
      </c>
      <c r="O17" s="5">
        <v>50</v>
      </c>
      <c r="P17" s="12">
        <v>3.8</v>
      </c>
      <c r="Q17" s="12">
        <v>0.4</v>
      </c>
      <c r="R17" s="12">
        <v>24.6</v>
      </c>
      <c r="S17" s="12">
        <v>117.5</v>
      </c>
      <c r="T17" s="12">
        <v>0</v>
      </c>
      <c r="U17" s="12">
        <v>0</v>
      </c>
      <c r="V17" s="12">
        <v>5.5E-2</v>
      </c>
      <c r="W17" s="12">
        <v>0</v>
      </c>
      <c r="X17" s="12">
        <v>10</v>
      </c>
      <c r="Y17" s="12">
        <v>0.55000000000000004</v>
      </c>
      <c r="Z17" s="12">
        <v>17</v>
      </c>
      <c r="AA17" s="12">
        <v>38</v>
      </c>
      <c r="AB17" s="7">
        <v>114</v>
      </c>
    </row>
    <row r="18" spans="1:28">
      <c r="A18" s="7" t="s">
        <v>69</v>
      </c>
      <c r="B18" s="8">
        <v>40</v>
      </c>
      <c r="C18" s="7">
        <v>2.6</v>
      </c>
      <c r="D18" s="7">
        <v>0.5</v>
      </c>
      <c r="E18" s="7">
        <v>14</v>
      </c>
      <c r="F18" s="7">
        <v>72.400000000000006</v>
      </c>
      <c r="G18" s="7">
        <v>0</v>
      </c>
      <c r="H18" s="7">
        <v>0</v>
      </c>
      <c r="I18" s="7">
        <v>0.1</v>
      </c>
      <c r="J18" s="7">
        <v>0</v>
      </c>
      <c r="K18" s="7">
        <v>14</v>
      </c>
      <c r="L18" s="7">
        <v>1.6</v>
      </c>
      <c r="M18" s="7">
        <v>13.6</v>
      </c>
      <c r="N18" s="7">
        <v>30.4</v>
      </c>
      <c r="O18" s="8">
        <v>50</v>
      </c>
      <c r="P18" s="11">
        <v>3.3</v>
      </c>
      <c r="Q18" s="11">
        <v>0.6</v>
      </c>
      <c r="R18" s="11">
        <v>17</v>
      </c>
      <c r="S18" s="11">
        <v>90.5</v>
      </c>
      <c r="T18" s="11">
        <v>0</v>
      </c>
      <c r="U18" s="11">
        <v>0</v>
      </c>
      <c r="V18" s="11">
        <v>0.09</v>
      </c>
      <c r="W18" s="11">
        <v>0</v>
      </c>
      <c r="X18" s="11">
        <v>17.5</v>
      </c>
      <c r="Y18" s="11">
        <v>1.95</v>
      </c>
      <c r="Z18" s="11">
        <v>17</v>
      </c>
      <c r="AA18" s="11">
        <v>38</v>
      </c>
      <c r="AB18" s="7">
        <v>116</v>
      </c>
    </row>
    <row r="19" spans="1:28">
      <c r="A19" s="9" t="s">
        <v>16</v>
      </c>
      <c r="B19" s="8"/>
      <c r="C19" s="18">
        <f t="shared" ref="C19:N19" si="4">SUM(C12:C18)</f>
        <v>30.490000000000002</v>
      </c>
      <c r="D19" s="18">
        <f t="shared" si="4"/>
        <v>30.610000000000003</v>
      </c>
      <c r="E19" s="18">
        <f t="shared" si="4"/>
        <v>130.62</v>
      </c>
      <c r="F19" s="18">
        <f t="shared" si="4"/>
        <v>759.15</v>
      </c>
      <c r="G19" s="18">
        <f t="shared" si="4"/>
        <v>23.3</v>
      </c>
      <c r="H19" s="18">
        <f t="shared" si="4"/>
        <v>0.18</v>
      </c>
      <c r="I19" s="18">
        <f t="shared" si="4"/>
        <v>0.31800000000000006</v>
      </c>
      <c r="J19" s="18">
        <f t="shared" si="4"/>
        <v>7.22</v>
      </c>
      <c r="K19" s="18">
        <f t="shared" si="4"/>
        <v>99.34</v>
      </c>
      <c r="L19" s="18">
        <f t="shared" si="4"/>
        <v>7.4</v>
      </c>
      <c r="M19" s="18">
        <f t="shared" si="4"/>
        <v>128.51</v>
      </c>
      <c r="N19" s="18">
        <f t="shared" si="4"/>
        <v>430.60999999999996</v>
      </c>
      <c r="O19" s="29"/>
      <c r="P19" s="18">
        <f t="shared" ref="P19:AA19" si="5">SUM(P12:P18)</f>
        <v>42.784999999999989</v>
      </c>
      <c r="Q19" s="18">
        <f t="shared" si="5"/>
        <v>41.284999999999997</v>
      </c>
      <c r="R19" s="18">
        <f t="shared" si="5"/>
        <v>169.06</v>
      </c>
      <c r="S19" s="18">
        <f t="shared" si="5"/>
        <v>953.27</v>
      </c>
      <c r="T19" s="18">
        <f t="shared" si="5"/>
        <v>31.78</v>
      </c>
      <c r="U19" s="18">
        <f t="shared" si="5"/>
        <v>0.01</v>
      </c>
      <c r="V19" s="18">
        <f t="shared" si="5"/>
        <v>0.35399999999999998</v>
      </c>
      <c r="W19" s="18">
        <f t="shared" si="5"/>
        <v>9.4400000000000013</v>
      </c>
      <c r="X19" s="18">
        <f t="shared" si="5"/>
        <v>125.93</v>
      </c>
      <c r="Y19" s="18">
        <f t="shared" si="5"/>
        <v>10.16</v>
      </c>
      <c r="Z19" s="18">
        <f t="shared" si="5"/>
        <v>161.48000000000002</v>
      </c>
      <c r="AA19" s="18">
        <f t="shared" si="5"/>
        <v>566.53</v>
      </c>
      <c r="AB19" s="7"/>
    </row>
    <row r="20" spans="1:28">
      <c r="A20" s="1" t="s">
        <v>17</v>
      </c>
      <c r="B20" s="8"/>
      <c r="C20" s="75">
        <f t="shared" ref="C20:N20" si="6">C10+C19</f>
        <v>52.5</v>
      </c>
      <c r="D20" s="75">
        <f t="shared" si="6"/>
        <v>56.050000000000004</v>
      </c>
      <c r="E20" s="75">
        <f t="shared" si="6"/>
        <v>238.64</v>
      </c>
      <c r="F20" s="75">
        <f t="shared" si="6"/>
        <v>1507.3200000000002</v>
      </c>
      <c r="G20" s="75">
        <f t="shared" si="6"/>
        <v>26.060000000000002</v>
      </c>
      <c r="H20" s="75">
        <f t="shared" si="6"/>
        <v>97.580000000000013</v>
      </c>
      <c r="I20" s="75">
        <f t="shared" si="6"/>
        <v>0.55600000000000005</v>
      </c>
      <c r="J20" s="75">
        <f t="shared" si="6"/>
        <v>7.52</v>
      </c>
      <c r="K20" s="75">
        <f t="shared" si="6"/>
        <v>414.67999999999995</v>
      </c>
      <c r="L20" s="75">
        <f t="shared" si="6"/>
        <v>9.7119999999999997</v>
      </c>
      <c r="M20" s="75">
        <f t="shared" si="6"/>
        <v>238.20999999999998</v>
      </c>
      <c r="N20" s="75">
        <f t="shared" si="6"/>
        <v>848.6099999999999</v>
      </c>
      <c r="O20" s="78"/>
      <c r="P20" s="75">
        <f t="shared" ref="P20:AA20" si="7">P10+P19</f>
        <v>67.974999999999994</v>
      </c>
      <c r="Q20" s="75">
        <f t="shared" si="7"/>
        <v>69.62166666666667</v>
      </c>
      <c r="R20" s="75">
        <f t="shared" si="7"/>
        <v>290.61166666666668</v>
      </c>
      <c r="S20" s="75">
        <f t="shared" si="7"/>
        <v>1794.2516666666666</v>
      </c>
      <c r="T20" s="75">
        <f t="shared" si="7"/>
        <v>34.895000000000003</v>
      </c>
      <c r="U20" s="75">
        <f t="shared" si="7"/>
        <v>110.67666666666668</v>
      </c>
      <c r="V20" s="75">
        <f t="shared" si="7"/>
        <v>0.67633333333333323</v>
      </c>
      <c r="W20" s="75">
        <f t="shared" si="7"/>
        <v>9.7916666666666679</v>
      </c>
      <c r="X20" s="75">
        <f t="shared" si="7"/>
        <v>482.97666666666663</v>
      </c>
      <c r="Y20" s="75">
        <f t="shared" si="7"/>
        <v>12.695666666666666</v>
      </c>
      <c r="Z20" s="75">
        <f t="shared" si="7"/>
        <v>285.16000000000003</v>
      </c>
      <c r="AA20" s="39">
        <f t="shared" si="7"/>
        <v>1046.1799999999998</v>
      </c>
      <c r="AB20" s="7"/>
    </row>
    <row r="21" spans="1:28">
      <c r="C21" s="30"/>
      <c r="D21" s="30"/>
      <c r="E21" s="30"/>
      <c r="F21" s="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3" spans="1:28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28">
      <c r="K24" s="47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22"/>
  <sheetViews>
    <sheetView workbookViewId="0">
      <selection activeCell="A29" sqref="A29"/>
    </sheetView>
  </sheetViews>
  <sheetFormatPr defaultRowHeight="15"/>
  <cols>
    <col min="1" max="1" width="36" customWidth="1"/>
    <col min="2" max="2" width="5.5703125" customWidth="1"/>
    <col min="3" max="5" width="3.42578125" customWidth="1"/>
    <col min="6" max="6" width="5.5703125" customWidth="1"/>
    <col min="7" max="14" width="3.42578125" customWidth="1"/>
    <col min="15" max="15" width="5.42578125" customWidth="1"/>
    <col min="16" max="18" width="3.42578125" customWidth="1"/>
    <col min="19" max="19" width="5.42578125" customWidth="1"/>
    <col min="20" max="25" width="3.42578125" customWidth="1"/>
    <col min="26" max="26" width="4.5703125" customWidth="1"/>
    <col min="27" max="27" width="3.42578125" customWidth="1"/>
  </cols>
  <sheetData>
    <row r="1" spans="1:28">
      <c r="A1" s="23" t="s">
        <v>141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29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 t="s">
        <v>113</v>
      </c>
    </row>
    <row r="4" spans="1:28">
      <c r="A4" s="64" t="s">
        <v>2</v>
      </c>
      <c r="B4" s="64" t="s">
        <v>12</v>
      </c>
      <c r="C4" s="64" t="s">
        <v>3</v>
      </c>
      <c r="D4" s="64" t="s">
        <v>4</v>
      </c>
      <c r="E4" s="64" t="s">
        <v>5</v>
      </c>
      <c r="F4" s="64" t="s">
        <v>11</v>
      </c>
      <c r="G4" s="64" t="s">
        <v>7</v>
      </c>
      <c r="H4" s="64" t="s">
        <v>42</v>
      </c>
      <c r="I4" s="64" t="s">
        <v>6</v>
      </c>
      <c r="J4" s="64" t="s">
        <v>43</v>
      </c>
      <c r="K4" s="64" t="s">
        <v>8</v>
      </c>
      <c r="L4" s="64" t="s">
        <v>13</v>
      </c>
      <c r="M4" s="64" t="s">
        <v>45</v>
      </c>
      <c r="N4" s="64" t="s">
        <v>44</v>
      </c>
      <c r="O4" s="64" t="s">
        <v>12</v>
      </c>
      <c r="P4" s="64" t="s">
        <v>3</v>
      </c>
      <c r="Q4" s="64" t="s">
        <v>4</v>
      </c>
      <c r="R4" s="64" t="s">
        <v>5</v>
      </c>
      <c r="S4" s="64" t="s">
        <v>11</v>
      </c>
      <c r="T4" s="64" t="s">
        <v>7</v>
      </c>
      <c r="U4" s="64" t="s">
        <v>42</v>
      </c>
      <c r="V4" s="64" t="s">
        <v>6</v>
      </c>
      <c r="W4" s="64" t="s">
        <v>43</v>
      </c>
      <c r="X4" s="64" t="s">
        <v>8</v>
      </c>
      <c r="Y4" s="64" t="s">
        <v>13</v>
      </c>
      <c r="Z4" s="64" t="s">
        <v>45</v>
      </c>
      <c r="AA4" s="64" t="s">
        <v>44</v>
      </c>
      <c r="AB4" s="63"/>
    </row>
    <row r="5" spans="1:28" s="14" customFormat="1" ht="11.25">
      <c r="A5" s="7" t="s">
        <v>130</v>
      </c>
      <c r="B5" s="7" t="s">
        <v>21</v>
      </c>
      <c r="C5" s="7">
        <v>6.33</v>
      </c>
      <c r="D5" s="7">
        <v>8.9</v>
      </c>
      <c r="E5" s="7">
        <v>25.49</v>
      </c>
      <c r="F5" s="7">
        <v>207.38</v>
      </c>
      <c r="G5" s="7">
        <v>0.3</v>
      </c>
      <c r="H5" s="7">
        <v>0.01</v>
      </c>
      <c r="I5" s="7">
        <v>0.11</v>
      </c>
      <c r="J5" s="7">
        <v>0.56000000000000005</v>
      </c>
      <c r="K5" s="7">
        <v>120.42</v>
      </c>
      <c r="L5" s="7">
        <v>1.03</v>
      </c>
      <c r="M5" s="7">
        <v>40.270000000000003</v>
      </c>
      <c r="N5" s="7">
        <v>152.75</v>
      </c>
      <c r="O5" s="7" t="s">
        <v>46</v>
      </c>
      <c r="P5" s="7">
        <v>7.87</v>
      </c>
      <c r="Q5" s="7">
        <v>11.1</v>
      </c>
      <c r="R5" s="7">
        <v>31.25</v>
      </c>
      <c r="S5" s="7">
        <v>259.25</v>
      </c>
      <c r="T5" s="7">
        <v>0.38</v>
      </c>
      <c r="U5" s="7">
        <v>0.01</v>
      </c>
      <c r="V5" s="7">
        <v>0.13</v>
      </c>
      <c r="W5" s="7">
        <v>0.75</v>
      </c>
      <c r="X5" s="7">
        <v>150</v>
      </c>
      <c r="Y5" s="7">
        <v>1.25</v>
      </c>
      <c r="Z5" s="7">
        <v>50.38</v>
      </c>
      <c r="AA5" s="7">
        <v>191.25</v>
      </c>
      <c r="AB5" s="7">
        <v>109</v>
      </c>
    </row>
    <row r="6" spans="1:28">
      <c r="A6" s="66" t="s">
        <v>23</v>
      </c>
      <c r="B6" s="67" t="s">
        <v>47</v>
      </c>
      <c r="C6" s="68">
        <v>0.1</v>
      </c>
      <c r="D6" s="68">
        <v>0</v>
      </c>
      <c r="E6" s="68">
        <v>15.2</v>
      </c>
      <c r="F6" s="68">
        <v>61</v>
      </c>
      <c r="G6" s="68">
        <v>2.8</v>
      </c>
      <c r="H6" s="68">
        <v>0</v>
      </c>
      <c r="I6" s="68">
        <v>0</v>
      </c>
      <c r="J6" s="68">
        <v>0</v>
      </c>
      <c r="K6" s="68">
        <v>13.06</v>
      </c>
      <c r="L6" s="68">
        <v>0</v>
      </c>
      <c r="M6" s="68">
        <v>1.55</v>
      </c>
      <c r="N6" s="68">
        <v>2.89</v>
      </c>
      <c r="O6" s="67" t="s">
        <v>47</v>
      </c>
      <c r="P6" s="68">
        <v>0.1</v>
      </c>
      <c r="Q6" s="68">
        <v>0</v>
      </c>
      <c r="R6" s="68">
        <v>15.2</v>
      </c>
      <c r="S6" s="68">
        <v>61</v>
      </c>
      <c r="T6" s="68">
        <v>2.8</v>
      </c>
      <c r="U6" s="68">
        <v>0</v>
      </c>
      <c r="V6" s="68">
        <v>0</v>
      </c>
      <c r="W6" s="68">
        <v>0</v>
      </c>
      <c r="X6" s="68">
        <v>13.06</v>
      </c>
      <c r="Y6" s="68">
        <v>0</v>
      </c>
      <c r="Z6" s="68">
        <v>1.55</v>
      </c>
      <c r="AA6" s="68">
        <v>2.89</v>
      </c>
      <c r="AB6" s="65">
        <v>504</v>
      </c>
    </row>
    <row r="7" spans="1:28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8">
      <c r="A8" s="3" t="s">
        <v>18</v>
      </c>
      <c r="B8" s="15">
        <v>10</v>
      </c>
      <c r="C8" s="11">
        <v>0.05</v>
      </c>
      <c r="D8" s="11">
        <v>8.1999999999999993</v>
      </c>
      <c r="E8" s="11">
        <v>0.08</v>
      </c>
      <c r="F8" s="11">
        <v>74.8</v>
      </c>
      <c r="G8" s="11">
        <v>0</v>
      </c>
      <c r="H8" s="11">
        <v>34</v>
      </c>
      <c r="I8" s="11">
        <v>0</v>
      </c>
      <c r="J8" s="11">
        <v>0</v>
      </c>
      <c r="K8" s="11">
        <v>1.2</v>
      </c>
      <c r="L8" s="11">
        <v>0.02</v>
      </c>
      <c r="M8" s="11">
        <v>0</v>
      </c>
      <c r="N8" s="11">
        <v>1.6</v>
      </c>
      <c r="O8" s="15">
        <v>10</v>
      </c>
      <c r="P8" s="11">
        <v>0.05</v>
      </c>
      <c r="Q8" s="11">
        <v>8.1999999999999993</v>
      </c>
      <c r="R8" s="11">
        <v>0.08</v>
      </c>
      <c r="S8" s="11">
        <v>74.8</v>
      </c>
      <c r="T8" s="11">
        <v>0</v>
      </c>
      <c r="U8" s="11">
        <v>34</v>
      </c>
      <c r="V8" s="11">
        <v>0</v>
      </c>
      <c r="W8" s="11">
        <v>0</v>
      </c>
      <c r="X8" s="11">
        <v>1.2</v>
      </c>
      <c r="Y8" s="11">
        <v>0.02</v>
      </c>
      <c r="Z8" s="11">
        <v>0</v>
      </c>
      <c r="AA8" s="11">
        <v>1.6</v>
      </c>
      <c r="AB8" s="7">
        <v>111</v>
      </c>
    </row>
    <row r="9" spans="1:28">
      <c r="A9" s="3" t="s">
        <v>131</v>
      </c>
      <c r="B9" s="15">
        <v>30</v>
      </c>
      <c r="C9" s="11">
        <v>0.1</v>
      </c>
      <c r="D9" s="11">
        <v>0</v>
      </c>
      <c r="E9" s="11">
        <v>19.5</v>
      </c>
      <c r="F9" s="11">
        <v>75</v>
      </c>
      <c r="G9" s="11">
        <v>0.2</v>
      </c>
      <c r="H9" s="11">
        <v>0</v>
      </c>
      <c r="I9" s="11">
        <v>0</v>
      </c>
      <c r="J9" s="11">
        <v>0</v>
      </c>
      <c r="K9" s="11">
        <v>4</v>
      </c>
      <c r="L9" s="11">
        <v>0.4</v>
      </c>
      <c r="M9" s="11">
        <v>2</v>
      </c>
      <c r="N9" s="11">
        <v>3</v>
      </c>
      <c r="O9" s="15">
        <v>30</v>
      </c>
      <c r="P9" s="11">
        <v>0.1</v>
      </c>
      <c r="Q9" s="11">
        <v>0</v>
      </c>
      <c r="R9" s="11">
        <v>20</v>
      </c>
      <c r="S9" s="11">
        <v>75</v>
      </c>
      <c r="T9" s="11">
        <v>0.2</v>
      </c>
      <c r="U9" s="11">
        <v>0</v>
      </c>
      <c r="V9" s="11">
        <v>0</v>
      </c>
      <c r="W9" s="11">
        <v>0</v>
      </c>
      <c r="X9" s="11">
        <v>4</v>
      </c>
      <c r="Y9" s="11">
        <v>0.4</v>
      </c>
      <c r="Z9" s="11">
        <v>2</v>
      </c>
      <c r="AA9" s="11">
        <v>3</v>
      </c>
      <c r="AB9" s="7" t="s">
        <v>132</v>
      </c>
    </row>
    <row r="10" spans="1:28">
      <c r="A10" s="3" t="s">
        <v>73</v>
      </c>
      <c r="B10" s="5">
        <v>200</v>
      </c>
      <c r="C10" s="11">
        <v>0.8</v>
      </c>
      <c r="D10" s="11">
        <v>0.6</v>
      </c>
      <c r="E10" s="11">
        <v>20.6</v>
      </c>
      <c r="F10" s="11">
        <v>94</v>
      </c>
      <c r="G10" s="11">
        <v>10</v>
      </c>
      <c r="H10" s="11">
        <v>0</v>
      </c>
      <c r="I10" s="11">
        <v>0.04</v>
      </c>
      <c r="J10" s="11">
        <v>0</v>
      </c>
      <c r="K10" s="11">
        <v>38</v>
      </c>
      <c r="L10" s="11">
        <v>4.5999999999999996</v>
      </c>
      <c r="M10" s="11">
        <v>18</v>
      </c>
      <c r="N10" s="11">
        <v>22</v>
      </c>
      <c r="O10" s="5">
        <v>200</v>
      </c>
      <c r="P10" s="11">
        <v>0.8</v>
      </c>
      <c r="Q10" s="11">
        <v>0.6</v>
      </c>
      <c r="R10" s="11">
        <v>20.6</v>
      </c>
      <c r="S10" s="11">
        <v>94</v>
      </c>
      <c r="T10" s="11">
        <v>10</v>
      </c>
      <c r="U10" s="11">
        <v>0</v>
      </c>
      <c r="V10" s="11">
        <v>0.04</v>
      </c>
      <c r="W10" s="11">
        <v>0</v>
      </c>
      <c r="X10" s="11">
        <v>38</v>
      </c>
      <c r="Y10" s="11">
        <v>4.5999999999999996</v>
      </c>
      <c r="Z10" s="11">
        <v>18</v>
      </c>
      <c r="AA10" s="11">
        <v>22</v>
      </c>
      <c r="AB10" s="7">
        <v>118</v>
      </c>
    </row>
    <row r="11" spans="1:28">
      <c r="A11" s="9" t="s">
        <v>16</v>
      </c>
      <c r="B11" s="5"/>
      <c r="C11" s="16">
        <f t="shared" ref="C11:N11" si="0">SUM(C5:C10)</f>
        <v>10.38</v>
      </c>
      <c r="D11" s="16">
        <f t="shared" si="0"/>
        <v>18</v>
      </c>
      <c r="E11" s="16">
        <f t="shared" si="0"/>
        <v>100.87</v>
      </c>
      <c r="F11" s="16">
        <f t="shared" si="0"/>
        <v>606.18000000000006</v>
      </c>
      <c r="G11" s="16">
        <f t="shared" si="0"/>
        <v>13.3</v>
      </c>
      <c r="H11" s="16">
        <f t="shared" si="0"/>
        <v>34.01</v>
      </c>
      <c r="I11" s="16">
        <f t="shared" si="0"/>
        <v>0.19400000000000001</v>
      </c>
      <c r="J11" s="16">
        <f t="shared" si="0"/>
        <v>0.56000000000000005</v>
      </c>
      <c r="K11" s="16">
        <f t="shared" si="0"/>
        <v>184.67999999999998</v>
      </c>
      <c r="L11" s="16">
        <f t="shared" si="0"/>
        <v>6.4499999999999993</v>
      </c>
      <c r="M11" s="16">
        <f t="shared" si="0"/>
        <v>75.42</v>
      </c>
      <c r="N11" s="16">
        <f t="shared" si="0"/>
        <v>212.64</v>
      </c>
      <c r="O11" s="20"/>
      <c r="P11" s="17">
        <f t="shared" ref="P11:AA11" si="1">SUM(P5:P10)</f>
        <v>12.72</v>
      </c>
      <c r="Q11" s="17">
        <f t="shared" si="1"/>
        <v>20.3</v>
      </c>
      <c r="R11" s="17">
        <f t="shared" si="1"/>
        <v>111.73000000000002</v>
      </c>
      <c r="S11" s="17">
        <f>SUM(S5:S10)</f>
        <v>681.55</v>
      </c>
      <c r="T11" s="17">
        <f t="shared" si="1"/>
        <v>13.379999999999999</v>
      </c>
      <c r="U11" s="17">
        <f t="shared" si="1"/>
        <v>34.01</v>
      </c>
      <c r="V11" s="17">
        <f t="shared" si="1"/>
        <v>0.22500000000000001</v>
      </c>
      <c r="W11" s="17">
        <f t="shared" si="1"/>
        <v>0.75</v>
      </c>
      <c r="X11" s="17">
        <f t="shared" si="1"/>
        <v>216.26</v>
      </c>
      <c r="Y11" s="17">
        <f t="shared" si="1"/>
        <v>6.82</v>
      </c>
      <c r="Z11" s="17">
        <f t="shared" si="1"/>
        <v>88.93</v>
      </c>
      <c r="AA11" s="17">
        <f t="shared" si="1"/>
        <v>258.74</v>
      </c>
      <c r="AB11" s="7"/>
    </row>
    <row r="12" spans="1:28">
      <c r="A12" s="6" t="s">
        <v>9</v>
      </c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7"/>
      <c r="Q12" s="7"/>
      <c r="R12" s="7"/>
      <c r="S12" s="7"/>
      <c r="T12" s="7"/>
      <c r="U12" s="7"/>
      <c r="V12" s="13"/>
      <c r="W12" s="13"/>
      <c r="X12" s="13"/>
      <c r="Y12" s="13"/>
      <c r="Z12" s="13"/>
      <c r="AA12" s="13"/>
      <c r="AB12" s="7"/>
    </row>
    <row r="13" spans="1:28">
      <c r="A13" s="38" t="s">
        <v>117</v>
      </c>
      <c r="B13" s="5">
        <v>60</v>
      </c>
      <c r="C13" s="11">
        <v>0.75</v>
      </c>
      <c r="D13" s="11">
        <v>6.08</v>
      </c>
      <c r="E13" s="11">
        <v>4.99</v>
      </c>
      <c r="F13" s="11">
        <v>77.56</v>
      </c>
      <c r="G13" s="11">
        <v>1.41</v>
      </c>
      <c r="H13" s="11">
        <v>0.06</v>
      </c>
      <c r="I13" s="11">
        <v>0</v>
      </c>
      <c r="J13" s="11">
        <v>2.7</v>
      </c>
      <c r="K13" s="11">
        <v>12.15</v>
      </c>
      <c r="L13" s="11">
        <v>0.4</v>
      </c>
      <c r="M13" s="11">
        <v>9.73</v>
      </c>
      <c r="N13" s="11">
        <v>19</v>
      </c>
      <c r="O13" s="20">
        <v>100</v>
      </c>
      <c r="P13" s="11">
        <v>1.78</v>
      </c>
      <c r="Q13" s="11">
        <v>10.1</v>
      </c>
      <c r="R13" s="11">
        <v>5.4</v>
      </c>
      <c r="S13" s="11">
        <v>129.25</v>
      </c>
      <c r="T13" s="11">
        <v>2.38</v>
      </c>
      <c r="U13" s="11">
        <v>0</v>
      </c>
      <c r="V13" s="11">
        <v>4.5</v>
      </c>
      <c r="W13" s="11">
        <v>20</v>
      </c>
      <c r="X13" s="11">
        <v>16.25</v>
      </c>
      <c r="Y13" s="11">
        <v>0.63</v>
      </c>
      <c r="Z13" s="11">
        <v>16.100000000000001</v>
      </c>
      <c r="AA13" s="11">
        <v>31.25</v>
      </c>
      <c r="AB13" s="7">
        <v>1</v>
      </c>
    </row>
    <row r="14" spans="1:28" ht="18.75" customHeight="1">
      <c r="A14" s="7" t="s">
        <v>104</v>
      </c>
      <c r="B14" s="21" t="s">
        <v>64</v>
      </c>
      <c r="C14" s="11">
        <v>6.4</v>
      </c>
      <c r="D14" s="11">
        <v>2.72</v>
      </c>
      <c r="E14" s="11">
        <v>16</v>
      </c>
      <c r="F14" s="11">
        <v>120.8</v>
      </c>
      <c r="G14" s="11">
        <v>4.4800000000000004</v>
      </c>
      <c r="H14" s="11">
        <v>0</v>
      </c>
      <c r="I14" s="11">
        <v>0.08</v>
      </c>
      <c r="J14" s="11">
        <v>1.1200000000000001</v>
      </c>
      <c r="K14" s="11">
        <v>19.2</v>
      </c>
      <c r="L14" s="11">
        <v>1.2</v>
      </c>
      <c r="M14" s="11">
        <v>23.68</v>
      </c>
      <c r="N14" s="11">
        <v>91.2</v>
      </c>
      <c r="O14" s="21" t="s">
        <v>65</v>
      </c>
      <c r="P14" s="11">
        <v>8</v>
      </c>
      <c r="Q14" s="11">
        <v>3.42</v>
      </c>
      <c r="R14" s="11">
        <v>19.82</v>
      </c>
      <c r="S14" s="11">
        <v>151.03</v>
      </c>
      <c r="T14" s="11">
        <v>5.63</v>
      </c>
      <c r="U14" s="11">
        <v>0.01</v>
      </c>
      <c r="V14" s="11">
        <v>0.11</v>
      </c>
      <c r="W14" s="11">
        <v>1.44</v>
      </c>
      <c r="X14" s="11">
        <v>24.29</v>
      </c>
      <c r="Y14" s="11">
        <v>1.5</v>
      </c>
      <c r="Z14" s="11">
        <v>29.6</v>
      </c>
      <c r="AA14" s="11">
        <v>113.99</v>
      </c>
      <c r="AB14" s="7">
        <v>49</v>
      </c>
    </row>
    <row r="15" spans="1:28">
      <c r="A15" s="38" t="s">
        <v>80</v>
      </c>
      <c r="B15" s="8" t="s">
        <v>133</v>
      </c>
      <c r="C15" s="11">
        <v>8.14</v>
      </c>
      <c r="D15" s="11">
        <v>13.11</v>
      </c>
      <c r="E15" s="11">
        <v>9.77</v>
      </c>
      <c r="F15" s="11">
        <v>189.4</v>
      </c>
      <c r="G15" s="11">
        <v>0.88</v>
      </c>
      <c r="H15" s="11">
        <v>0</v>
      </c>
      <c r="I15" s="11">
        <v>0.04</v>
      </c>
      <c r="J15" s="11">
        <v>0.5</v>
      </c>
      <c r="K15" s="11">
        <v>18</v>
      </c>
      <c r="L15" s="11">
        <v>1.28</v>
      </c>
      <c r="M15" s="11">
        <v>16</v>
      </c>
      <c r="N15" s="11">
        <v>99</v>
      </c>
      <c r="O15" s="8" t="s">
        <v>134</v>
      </c>
      <c r="P15" s="11">
        <v>10.3</v>
      </c>
      <c r="Q15" s="11">
        <v>16.3</v>
      </c>
      <c r="R15" s="11">
        <v>11.9</v>
      </c>
      <c r="S15" s="11">
        <v>239.4</v>
      </c>
      <c r="T15" s="11">
        <v>1.08</v>
      </c>
      <c r="U15" s="11">
        <f t="shared" ref="U15:V15" si="2">H15/6*7</f>
        <v>0</v>
      </c>
      <c r="V15" s="11">
        <f t="shared" si="2"/>
        <v>4.6666666666666669E-2</v>
      </c>
      <c r="W15" s="11">
        <v>0.65</v>
      </c>
      <c r="X15" s="11">
        <v>22.75</v>
      </c>
      <c r="Y15" s="11">
        <v>1.6</v>
      </c>
      <c r="Z15" s="11">
        <v>20.25</v>
      </c>
      <c r="AA15" s="11">
        <v>125.7</v>
      </c>
      <c r="AB15" s="7">
        <v>395</v>
      </c>
    </row>
    <row r="16" spans="1:28">
      <c r="A16" s="7" t="s">
        <v>125</v>
      </c>
      <c r="B16" s="7">
        <v>150</v>
      </c>
      <c r="C16" s="7">
        <v>3.9</v>
      </c>
      <c r="D16" s="7">
        <v>4.9000000000000004</v>
      </c>
      <c r="E16" s="7">
        <v>20.25</v>
      </c>
      <c r="F16" s="7">
        <v>130.69999999999999</v>
      </c>
      <c r="G16" s="7">
        <v>71.25</v>
      </c>
      <c r="H16" s="7">
        <v>0</v>
      </c>
      <c r="I16" s="7">
        <v>0.45</v>
      </c>
      <c r="J16" s="7">
        <v>0.3</v>
      </c>
      <c r="K16" s="7">
        <v>91.5</v>
      </c>
      <c r="L16" s="7">
        <v>1.4</v>
      </c>
      <c r="M16" s="7">
        <v>37.4</v>
      </c>
      <c r="N16" s="7">
        <v>70</v>
      </c>
      <c r="O16" s="7">
        <v>200</v>
      </c>
      <c r="P16" s="7">
        <v>5.24</v>
      </c>
      <c r="Q16" s="7">
        <v>6.46</v>
      </c>
      <c r="R16" s="7">
        <v>26.9</v>
      </c>
      <c r="S16" s="7">
        <v>174.32</v>
      </c>
      <c r="T16" s="7">
        <v>95.1</v>
      </c>
      <c r="U16" s="7">
        <v>0</v>
      </c>
      <c r="V16" s="7">
        <v>0.6</v>
      </c>
      <c r="W16" s="7">
        <v>0.4</v>
      </c>
      <c r="X16" s="7">
        <v>121.96</v>
      </c>
      <c r="Y16" s="7">
        <v>1.9</v>
      </c>
      <c r="Z16" s="7">
        <v>49.9</v>
      </c>
      <c r="AA16" s="7">
        <v>93.3</v>
      </c>
      <c r="AB16" s="7"/>
    </row>
    <row r="17" spans="1:28">
      <c r="A17" s="7" t="s">
        <v>30</v>
      </c>
      <c r="B17" s="8">
        <v>200</v>
      </c>
      <c r="C17" s="11">
        <v>0.5</v>
      </c>
      <c r="D17" s="11">
        <v>0.2</v>
      </c>
      <c r="E17" s="11">
        <v>23.1</v>
      </c>
      <c r="F17" s="11">
        <v>96</v>
      </c>
      <c r="G17" s="11">
        <v>4.3</v>
      </c>
      <c r="H17" s="11">
        <v>0.14000000000000001</v>
      </c>
      <c r="I17" s="11">
        <v>0.02</v>
      </c>
      <c r="J17" s="11">
        <v>0.2</v>
      </c>
      <c r="K17" s="11">
        <v>21.5</v>
      </c>
      <c r="L17" s="11">
        <v>1.1000000000000001</v>
      </c>
      <c r="M17" s="11">
        <v>12.6</v>
      </c>
      <c r="N17" s="11">
        <v>22.46</v>
      </c>
      <c r="O17" s="8">
        <v>200</v>
      </c>
      <c r="P17" s="11">
        <v>0.5</v>
      </c>
      <c r="Q17" s="11">
        <v>0.2</v>
      </c>
      <c r="R17" s="11">
        <v>23.1</v>
      </c>
      <c r="S17" s="11">
        <v>96</v>
      </c>
      <c r="T17" s="11">
        <v>4.3</v>
      </c>
      <c r="U17" s="11">
        <v>0.14000000000000001</v>
      </c>
      <c r="V17" s="11">
        <v>0.02</v>
      </c>
      <c r="W17" s="11">
        <v>0.2</v>
      </c>
      <c r="X17" s="11">
        <v>21.5</v>
      </c>
      <c r="Y17" s="11">
        <v>1.1000000000000001</v>
      </c>
      <c r="Z17" s="11">
        <v>12.6</v>
      </c>
      <c r="AA17" s="11">
        <v>22.46</v>
      </c>
      <c r="AB17" s="7">
        <v>526</v>
      </c>
    </row>
    <row r="18" spans="1:28">
      <c r="A18" s="3" t="s">
        <v>19</v>
      </c>
      <c r="B18" s="5">
        <v>40</v>
      </c>
      <c r="C18" s="12">
        <v>3</v>
      </c>
      <c r="D18" s="12">
        <v>0.3</v>
      </c>
      <c r="E18" s="12">
        <v>20</v>
      </c>
      <c r="F18" s="12">
        <v>94</v>
      </c>
      <c r="G18" s="12">
        <v>0</v>
      </c>
      <c r="H18" s="12">
        <v>0</v>
      </c>
      <c r="I18" s="12">
        <v>4.3999999999999997E-2</v>
      </c>
      <c r="J18" s="12">
        <v>0</v>
      </c>
      <c r="K18" s="12">
        <v>8</v>
      </c>
      <c r="L18" s="12">
        <v>0.4</v>
      </c>
      <c r="M18" s="12">
        <v>13.6</v>
      </c>
      <c r="N18" s="12">
        <v>30.4</v>
      </c>
      <c r="O18" s="5">
        <v>50</v>
      </c>
      <c r="P18" s="12">
        <v>3.8</v>
      </c>
      <c r="Q18" s="12">
        <v>0.4</v>
      </c>
      <c r="R18" s="12">
        <v>24.6</v>
      </c>
      <c r="S18" s="12">
        <v>117.5</v>
      </c>
      <c r="T18" s="12">
        <v>0</v>
      </c>
      <c r="U18" s="12">
        <v>0</v>
      </c>
      <c r="V18" s="12">
        <v>5.5E-2</v>
      </c>
      <c r="W18" s="12">
        <v>0</v>
      </c>
      <c r="X18" s="12">
        <v>10</v>
      </c>
      <c r="Y18" s="12">
        <v>0.55000000000000004</v>
      </c>
      <c r="Z18" s="12">
        <v>17</v>
      </c>
      <c r="AA18" s="12">
        <v>38</v>
      </c>
      <c r="AB18" s="7">
        <v>114</v>
      </c>
    </row>
    <row r="19" spans="1:28">
      <c r="A19" s="7" t="s">
        <v>69</v>
      </c>
      <c r="B19" s="8">
        <v>40</v>
      </c>
      <c r="C19" s="7">
        <v>2.6</v>
      </c>
      <c r="D19" s="7">
        <v>0.5</v>
      </c>
      <c r="E19" s="7">
        <v>14</v>
      </c>
      <c r="F19" s="7">
        <v>72.400000000000006</v>
      </c>
      <c r="G19" s="7">
        <v>0</v>
      </c>
      <c r="H19" s="7">
        <v>0</v>
      </c>
      <c r="I19" s="7">
        <v>0.1</v>
      </c>
      <c r="J19" s="7">
        <v>0</v>
      </c>
      <c r="K19" s="7">
        <v>14</v>
      </c>
      <c r="L19" s="7">
        <v>1.6</v>
      </c>
      <c r="M19" s="7">
        <v>13.6</v>
      </c>
      <c r="N19" s="7">
        <v>30.4</v>
      </c>
      <c r="O19" s="8">
        <v>50</v>
      </c>
      <c r="P19" s="11">
        <v>3.3</v>
      </c>
      <c r="Q19" s="11">
        <v>0.6</v>
      </c>
      <c r="R19" s="11">
        <v>17</v>
      </c>
      <c r="S19" s="11">
        <v>90.5</v>
      </c>
      <c r="T19" s="11">
        <v>0</v>
      </c>
      <c r="U19" s="11">
        <v>0</v>
      </c>
      <c r="V19" s="11">
        <v>0.09</v>
      </c>
      <c r="W19" s="11">
        <v>0</v>
      </c>
      <c r="X19" s="11">
        <v>17.5</v>
      </c>
      <c r="Y19" s="11">
        <v>1.95</v>
      </c>
      <c r="Z19" s="11">
        <v>17</v>
      </c>
      <c r="AA19" s="11">
        <v>38</v>
      </c>
      <c r="AB19" s="7">
        <v>116</v>
      </c>
    </row>
    <row r="20" spans="1:28">
      <c r="A20" s="3" t="s">
        <v>73</v>
      </c>
      <c r="B20" s="5">
        <v>200</v>
      </c>
      <c r="C20" s="11">
        <v>0.8</v>
      </c>
      <c r="D20" s="11">
        <v>0.6</v>
      </c>
      <c r="E20" s="11">
        <v>20.6</v>
      </c>
      <c r="F20" s="11">
        <v>94</v>
      </c>
      <c r="G20" s="11">
        <v>10</v>
      </c>
      <c r="H20" s="11">
        <v>0</v>
      </c>
      <c r="I20" s="11">
        <v>0.04</v>
      </c>
      <c r="J20" s="11">
        <v>0</v>
      </c>
      <c r="K20" s="11">
        <v>38</v>
      </c>
      <c r="L20" s="11">
        <v>4.5999999999999996</v>
      </c>
      <c r="M20" s="11">
        <v>18</v>
      </c>
      <c r="N20" s="11">
        <v>22</v>
      </c>
      <c r="O20" s="5">
        <v>200</v>
      </c>
      <c r="P20" s="11">
        <v>0.8</v>
      </c>
      <c r="Q20" s="11">
        <v>0.6</v>
      </c>
      <c r="R20" s="11">
        <v>20.6</v>
      </c>
      <c r="S20" s="11">
        <v>94</v>
      </c>
      <c r="T20" s="11">
        <v>10</v>
      </c>
      <c r="U20" s="11">
        <v>0</v>
      </c>
      <c r="V20" s="11">
        <v>0.04</v>
      </c>
      <c r="W20" s="11">
        <v>0</v>
      </c>
      <c r="X20" s="11">
        <v>38</v>
      </c>
      <c r="Y20" s="11">
        <v>4.5999999999999996</v>
      </c>
      <c r="Z20" s="11">
        <v>18</v>
      </c>
      <c r="AA20" s="11">
        <v>22</v>
      </c>
      <c r="AB20" s="7">
        <v>118</v>
      </c>
    </row>
    <row r="21" spans="1:28">
      <c r="A21" s="9" t="s">
        <v>16</v>
      </c>
      <c r="B21" s="8"/>
      <c r="C21" s="18">
        <f t="shared" ref="C21:N21" si="3">SUM(C13:C20)</f>
        <v>26.090000000000003</v>
      </c>
      <c r="D21" s="18">
        <f t="shared" si="3"/>
        <v>28.410000000000004</v>
      </c>
      <c r="E21" s="18">
        <f t="shared" si="3"/>
        <v>128.71</v>
      </c>
      <c r="F21" s="18">
        <f>SUM(F13:F20)</f>
        <v>874.86</v>
      </c>
      <c r="G21" s="18">
        <f t="shared" si="3"/>
        <v>92.32</v>
      </c>
      <c r="H21" s="18">
        <f t="shared" si="3"/>
        <v>0.2</v>
      </c>
      <c r="I21" s="18">
        <f t="shared" si="3"/>
        <v>0.77400000000000013</v>
      </c>
      <c r="J21" s="18">
        <f t="shared" si="3"/>
        <v>4.82</v>
      </c>
      <c r="K21" s="18">
        <f t="shared" si="3"/>
        <v>222.35</v>
      </c>
      <c r="L21" s="18">
        <f t="shared" si="3"/>
        <v>11.979999999999999</v>
      </c>
      <c r="M21" s="18">
        <f t="shared" si="3"/>
        <v>144.60999999999999</v>
      </c>
      <c r="N21" s="18">
        <f t="shared" si="3"/>
        <v>384.45999999999992</v>
      </c>
      <c r="O21" s="21"/>
      <c r="P21" s="19">
        <f t="shared" ref="P21:AA21" si="4">SUM(P13:P20)</f>
        <v>33.72</v>
      </c>
      <c r="Q21" s="19">
        <f t="shared" si="4"/>
        <v>38.080000000000005</v>
      </c>
      <c r="R21" s="19">
        <f t="shared" si="4"/>
        <v>149.32</v>
      </c>
      <c r="S21" s="19">
        <f>SUM(S13:S20)</f>
        <v>1092</v>
      </c>
      <c r="T21" s="19">
        <f t="shared" si="4"/>
        <v>118.49</v>
      </c>
      <c r="U21" s="19">
        <f t="shared" si="4"/>
        <v>0.15000000000000002</v>
      </c>
      <c r="V21" s="19">
        <f t="shared" si="4"/>
        <v>5.461666666666666</v>
      </c>
      <c r="W21" s="19">
        <f t="shared" si="4"/>
        <v>22.689999999999998</v>
      </c>
      <c r="X21" s="19">
        <f t="shared" si="4"/>
        <v>272.25</v>
      </c>
      <c r="Y21" s="19">
        <f t="shared" si="4"/>
        <v>13.83</v>
      </c>
      <c r="Z21" s="19">
        <f t="shared" si="4"/>
        <v>180.45</v>
      </c>
      <c r="AA21" s="19">
        <f t="shared" si="4"/>
        <v>484.7</v>
      </c>
      <c r="AB21" s="7"/>
    </row>
    <row r="22" spans="1:28">
      <c r="A22" s="1" t="s">
        <v>17</v>
      </c>
      <c r="B22" s="8"/>
      <c r="C22" s="75">
        <f t="shared" ref="C22:N22" si="5">C11+C21</f>
        <v>36.470000000000006</v>
      </c>
      <c r="D22" s="75">
        <f t="shared" si="5"/>
        <v>46.410000000000004</v>
      </c>
      <c r="E22" s="75">
        <f t="shared" si="5"/>
        <v>229.58</v>
      </c>
      <c r="F22" s="75">
        <f>F11+F21</f>
        <v>1481.04</v>
      </c>
      <c r="G22" s="75">
        <f t="shared" si="5"/>
        <v>105.61999999999999</v>
      </c>
      <c r="H22" s="75">
        <f t="shared" si="5"/>
        <v>34.21</v>
      </c>
      <c r="I22" s="75">
        <f t="shared" si="5"/>
        <v>0.96800000000000019</v>
      </c>
      <c r="J22" s="75">
        <f t="shared" si="5"/>
        <v>5.3800000000000008</v>
      </c>
      <c r="K22" s="75">
        <f t="shared" si="5"/>
        <v>407.03</v>
      </c>
      <c r="L22" s="75">
        <f t="shared" si="5"/>
        <v>18.43</v>
      </c>
      <c r="M22" s="75">
        <f t="shared" si="5"/>
        <v>220.02999999999997</v>
      </c>
      <c r="N22" s="75">
        <f t="shared" si="5"/>
        <v>597.09999999999991</v>
      </c>
      <c r="O22" s="40"/>
      <c r="P22" s="76">
        <f t="shared" ref="P22:AA22" si="6">P21+P11</f>
        <v>46.44</v>
      </c>
      <c r="Q22" s="76">
        <f t="shared" si="6"/>
        <v>58.38000000000001</v>
      </c>
      <c r="R22" s="76">
        <f t="shared" si="6"/>
        <v>261.05</v>
      </c>
      <c r="S22" s="76">
        <f>S21+S11</f>
        <v>1773.55</v>
      </c>
      <c r="T22" s="76">
        <f t="shared" si="6"/>
        <v>131.87</v>
      </c>
      <c r="U22" s="76">
        <f t="shared" si="6"/>
        <v>34.159999999999997</v>
      </c>
      <c r="V22" s="76">
        <f t="shared" si="6"/>
        <v>5.6866666666666656</v>
      </c>
      <c r="W22" s="76">
        <f t="shared" si="6"/>
        <v>23.439999999999998</v>
      </c>
      <c r="X22" s="76">
        <f t="shared" si="6"/>
        <v>488.51</v>
      </c>
      <c r="Y22" s="76">
        <f t="shared" si="6"/>
        <v>20.65</v>
      </c>
      <c r="Z22" s="76">
        <f t="shared" si="6"/>
        <v>269.38</v>
      </c>
      <c r="AA22" s="76">
        <f t="shared" si="6"/>
        <v>743.44</v>
      </c>
      <c r="AB22" s="7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23"/>
  <sheetViews>
    <sheetView workbookViewId="0">
      <selection activeCell="A7" sqref="A7"/>
    </sheetView>
  </sheetViews>
  <sheetFormatPr defaultRowHeight="15"/>
  <cols>
    <col min="1" max="1" width="29" customWidth="1"/>
    <col min="2" max="2" width="5.140625" customWidth="1"/>
    <col min="3" max="3" width="4.140625" customWidth="1"/>
    <col min="4" max="5" width="3.42578125" customWidth="1"/>
    <col min="6" max="6" width="5.7109375" customWidth="1"/>
    <col min="7" max="14" width="3.42578125" customWidth="1"/>
    <col min="15" max="15" width="5.28515625" customWidth="1"/>
    <col min="16" max="18" width="3.42578125" customWidth="1"/>
    <col min="19" max="19" width="5.7109375" customWidth="1"/>
    <col min="20" max="25" width="3.42578125" customWidth="1"/>
    <col min="26" max="26" width="4.28515625" customWidth="1"/>
    <col min="27" max="27" width="6.28515625" customWidth="1"/>
  </cols>
  <sheetData>
    <row r="1" spans="1:28">
      <c r="A1" s="23" t="s">
        <v>145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31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/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 s="4" customFormat="1" ht="11.25">
      <c r="A5" s="7" t="s">
        <v>105</v>
      </c>
      <c r="B5" s="7">
        <v>205</v>
      </c>
      <c r="C5" s="7">
        <v>7.44</v>
      </c>
      <c r="D5" s="7">
        <v>8.07</v>
      </c>
      <c r="E5" s="7">
        <v>35.28</v>
      </c>
      <c r="F5" s="7">
        <v>243.92</v>
      </c>
      <c r="G5" s="7">
        <v>0.28000000000000003</v>
      </c>
      <c r="H5" s="7">
        <v>0.01</v>
      </c>
      <c r="I5" s="7">
        <v>0.01</v>
      </c>
      <c r="J5" s="7">
        <v>0.17</v>
      </c>
      <c r="K5" s="7">
        <v>114.71</v>
      </c>
      <c r="L5" s="7">
        <v>2.2799999999999998</v>
      </c>
      <c r="M5" s="7">
        <v>28.61</v>
      </c>
      <c r="N5" s="7">
        <v>153.15</v>
      </c>
      <c r="O5" s="7">
        <v>255</v>
      </c>
      <c r="P5" s="7">
        <v>9.1999999999999993</v>
      </c>
      <c r="Q5" s="7">
        <v>10.07</v>
      </c>
      <c r="R5" s="7">
        <v>43.53</v>
      </c>
      <c r="S5" s="7">
        <v>303.39999999999998</v>
      </c>
      <c r="T5" s="7">
        <v>0.37</v>
      </c>
      <c r="U5" s="7">
        <v>0</v>
      </c>
      <c r="V5" s="7">
        <v>0</v>
      </c>
      <c r="W5" s="7">
        <v>2.4E-2</v>
      </c>
      <c r="X5" s="7">
        <v>143.05000000000001</v>
      </c>
      <c r="Y5" s="7">
        <v>2.86</v>
      </c>
      <c r="Z5" s="7">
        <v>36.07</v>
      </c>
      <c r="AA5" s="7">
        <v>190.3</v>
      </c>
      <c r="AB5" s="7">
        <v>108</v>
      </c>
    </row>
    <row r="6" spans="1:28">
      <c r="A6" s="3" t="s">
        <v>28</v>
      </c>
      <c r="B6" s="5">
        <v>200</v>
      </c>
      <c r="C6" s="11">
        <v>3.6</v>
      </c>
      <c r="D6" s="11">
        <v>3.3</v>
      </c>
      <c r="E6" s="11">
        <v>25</v>
      </c>
      <c r="F6" s="11">
        <v>144</v>
      </c>
      <c r="G6" s="11">
        <v>1.3</v>
      </c>
      <c r="H6" s="11">
        <v>0</v>
      </c>
      <c r="I6" s="11">
        <v>0</v>
      </c>
      <c r="J6" s="11">
        <v>0.1</v>
      </c>
      <c r="K6" s="11">
        <v>124</v>
      </c>
      <c r="L6" s="11">
        <v>0.8</v>
      </c>
      <c r="M6" s="11">
        <v>36.299999999999997</v>
      </c>
      <c r="N6" s="11">
        <v>109</v>
      </c>
      <c r="O6" s="5">
        <v>200</v>
      </c>
      <c r="P6" s="11">
        <v>3.6</v>
      </c>
      <c r="Q6" s="11">
        <v>3.3</v>
      </c>
      <c r="R6" s="11">
        <v>25</v>
      </c>
      <c r="S6" s="11">
        <v>144</v>
      </c>
      <c r="T6" s="11">
        <v>1.3</v>
      </c>
      <c r="U6" s="11">
        <v>0</v>
      </c>
      <c r="V6" s="11">
        <v>0.04</v>
      </c>
      <c r="W6" s="11">
        <v>0.11</v>
      </c>
      <c r="X6" s="11">
        <v>124</v>
      </c>
      <c r="Y6" s="11">
        <v>0.8</v>
      </c>
      <c r="Z6" s="11">
        <v>36.33</v>
      </c>
      <c r="AA6" s="11">
        <v>108.9</v>
      </c>
      <c r="AB6" s="7">
        <v>508</v>
      </c>
    </row>
    <row r="7" spans="1:28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8">
      <c r="A8" s="3" t="s">
        <v>20</v>
      </c>
      <c r="B8" s="15">
        <v>10</v>
      </c>
      <c r="C8" s="11">
        <v>2.5</v>
      </c>
      <c r="D8" s="11">
        <v>2.6</v>
      </c>
      <c r="E8" s="11">
        <v>0</v>
      </c>
      <c r="F8" s="11">
        <v>34.299999999999997</v>
      </c>
      <c r="G8" s="11">
        <v>7.0000000000000007E-2</v>
      </c>
      <c r="H8" s="11">
        <v>12.7</v>
      </c>
      <c r="I8" s="11">
        <v>0</v>
      </c>
      <c r="J8" s="11">
        <v>0</v>
      </c>
      <c r="K8" s="11">
        <v>90</v>
      </c>
      <c r="L8" s="11">
        <v>0.06</v>
      </c>
      <c r="M8" s="11">
        <v>4.5</v>
      </c>
      <c r="N8" s="11">
        <v>56.7</v>
      </c>
      <c r="O8" s="15">
        <v>15</v>
      </c>
      <c r="P8" s="11">
        <v>3.8</v>
      </c>
      <c r="Q8" s="11">
        <v>3.9</v>
      </c>
      <c r="R8" s="11">
        <v>0</v>
      </c>
      <c r="S8" s="11">
        <v>51.45</v>
      </c>
      <c r="T8" s="11">
        <v>0.105</v>
      </c>
      <c r="U8" s="11">
        <v>19</v>
      </c>
      <c r="V8" s="11">
        <v>4.4999999999999997E-3</v>
      </c>
      <c r="W8" s="11">
        <v>0</v>
      </c>
      <c r="X8" s="11">
        <v>135</v>
      </c>
      <c r="Y8" s="11">
        <v>0.13500000000000001</v>
      </c>
      <c r="Z8" s="11">
        <v>6.75</v>
      </c>
      <c r="AA8" s="11">
        <v>84.5</v>
      </c>
      <c r="AB8" s="7">
        <v>106</v>
      </c>
    </row>
    <row r="9" spans="1:28">
      <c r="A9" s="3" t="s">
        <v>68</v>
      </c>
      <c r="B9" s="5">
        <v>200</v>
      </c>
      <c r="C9" s="11">
        <v>0.8</v>
      </c>
      <c r="D9" s="11">
        <v>0.8</v>
      </c>
      <c r="E9" s="11">
        <v>19.600000000000001</v>
      </c>
      <c r="F9" s="11">
        <v>94</v>
      </c>
      <c r="G9" s="11">
        <v>20</v>
      </c>
      <c r="H9" s="11">
        <v>0</v>
      </c>
      <c r="I9" s="11">
        <v>0.06</v>
      </c>
      <c r="J9" s="11">
        <v>0</v>
      </c>
      <c r="K9" s="11">
        <v>32</v>
      </c>
      <c r="L9" s="11">
        <v>4.4000000000000004</v>
      </c>
      <c r="M9" s="11">
        <v>9</v>
      </c>
      <c r="N9" s="11">
        <v>11</v>
      </c>
      <c r="O9" s="5">
        <v>200</v>
      </c>
      <c r="P9" s="11">
        <v>0.8</v>
      </c>
      <c r="Q9" s="11">
        <v>0.8</v>
      </c>
      <c r="R9" s="11">
        <v>19.600000000000001</v>
      </c>
      <c r="S9" s="11">
        <v>94</v>
      </c>
      <c r="T9" s="11">
        <v>20</v>
      </c>
      <c r="U9" s="11">
        <v>0</v>
      </c>
      <c r="V9" s="11">
        <v>0.06</v>
      </c>
      <c r="W9" s="11">
        <v>0</v>
      </c>
      <c r="X9" s="11">
        <v>32</v>
      </c>
      <c r="Y9" s="11">
        <v>4.4000000000000004</v>
      </c>
      <c r="Z9" s="11">
        <v>9</v>
      </c>
      <c r="AA9" s="11">
        <v>11</v>
      </c>
      <c r="AB9" s="7">
        <v>118</v>
      </c>
    </row>
    <row r="10" spans="1:28">
      <c r="A10" s="9" t="s">
        <v>16</v>
      </c>
      <c r="B10" s="5"/>
      <c r="C10" s="16">
        <f t="shared" ref="C10:N10" si="0">SUM(C5:C9)</f>
        <v>17.34</v>
      </c>
      <c r="D10" s="16">
        <f t="shared" si="0"/>
        <v>15.070000000000002</v>
      </c>
      <c r="E10" s="16">
        <f t="shared" si="0"/>
        <v>99.88</v>
      </c>
      <c r="F10" s="16">
        <f t="shared" si="0"/>
        <v>610.21999999999991</v>
      </c>
      <c r="G10" s="16">
        <f t="shared" si="0"/>
        <v>21.65</v>
      </c>
      <c r="H10" s="16">
        <f t="shared" si="0"/>
        <v>12.709999999999999</v>
      </c>
      <c r="I10" s="16">
        <f t="shared" si="0"/>
        <v>0.11399999999999999</v>
      </c>
      <c r="J10" s="16">
        <f t="shared" si="0"/>
        <v>0.27</v>
      </c>
      <c r="K10" s="16">
        <f t="shared" si="0"/>
        <v>368.71</v>
      </c>
      <c r="L10" s="16">
        <f t="shared" si="0"/>
        <v>7.94</v>
      </c>
      <c r="M10" s="16">
        <f t="shared" si="0"/>
        <v>92.009999999999991</v>
      </c>
      <c r="N10" s="16">
        <f t="shared" si="0"/>
        <v>360.24999999999994</v>
      </c>
      <c r="O10" s="20"/>
      <c r="P10" s="17">
        <f t="shared" ref="P10:AA10" si="1">SUM(P5:P9)</f>
        <v>21.2</v>
      </c>
      <c r="Q10" s="17">
        <f t="shared" si="1"/>
        <v>18.470000000000002</v>
      </c>
      <c r="R10" s="17">
        <f t="shared" si="1"/>
        <v>112.72999999999999</v>
      </c>
      <c r="S10" s="17">
        <f t="shared" si="1"/>
        <v>710.35</v>
      </c>
      <c r="T10" s="17">
        <f t="shared" si="1"/>
        <v>21.774999999999999</v>
      </c>
      <c r="U10" s="17">
        <f t="shared" si="1"/>
        <v>19</v>
      </c>
      <c r="V10" s="17">
        <f t="shared" si="1"/>
        <v>0.1595</v>
      </c>
      <c r="W10" s="17">
        <f t="shared" si="1"/>
        <v>0.13400000000000001</v>
      </c>
      <c r="X10" s="17">
        <f t="shared" si="1"/>
        <v>444.05</v>
      </c>
      <c r="Y10" s="17">
        <f t="shared" si="1"/>
        <v>8.745000000000001</v>
      </c>
      <c r="Z10" s="17">
        <f t="shared" si="1"/>
        <v>105.15</v>
      </c>
      <c r="AA10" s="17">
        <f t="shared" si="1"/>
        <v>432.70000000000005</v>
      </c>
      <c r="AB10" s="7"/>
    </row>
    <row r="11" spans="1:28">
      <c r="A11" s="6" t="s">
        <v>9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7"/>
      <c r="R11" s="7"/>
      <c r="S11" s="7"/>
      <c r="T11" s="7"/>
      <c r="U11" s="7"/>
      <c r="V11" s="13"/>
      <c r="W11" s="13"/>
      <c r="X11" s="13"/>
      <c r="Y11" s="13"/>
      <c r="Z11" s="13"/>
      <c r="AA11" s="13"/>
      <c r="AB11" s="7"/>
    </row>
    <row r="12" spans="1:28" ht="23.25">
      <c r="A12" s="38" t="s">
        <v>138</v>
      </c>
      <c r="B12" s="5">
        <v>60</v>
      </c>
      <c r="C12" s="3">
        <v>0.7</v>
      </c>
      <c r="D12" s="3">
        <v>6.2</v>
      </c>
      <c r="E12" s="3">
        <v>6.9</v>
      </c>
      <c r="F12" s="3">
        <v>85.1</v>
      </c>
      <c r="G12" s="3">
        <v>10</v>
      </c>
      <c r="H12" s="3">
        <v>0</v>
      </c>
      <c r="I12" s="3">
        <v>1.7999999999999999E-2</v>
      </c>
      <c r="J12" s="3">
        <v>2.8</v>
      </c>
      <c r="K12" s="3">
        <v>15</v>
      </c>
      <c r="L12" s="3">
        <v>0.5</v>
      </c>
      <c r="M12" s="3">
        <v>11</v>
      </c>
      <c r="N12" s="3">
        <v>17.3</v>
      </c>
      <c r="O12" s="20">
        <v>100</v>
      </c>
      <c r="P12" s="3">
        <v>1</v>
      </c>
      <c r="Q12" s="3">
        <v>10.199999999999999</v>
      </c>
      <c r="R12" s="3">
        <v>3.5</v>
      </c>
      <c r="S12" s="3">
        <v>110</v>
      </c>
      <c r="T12" s="3">
        <v>16.5</v>
      </c>
      <c r="U12" s="3">
        <f t="shared" ref="U12:V12" si="2">H12/6*8</f>
        <v>0</v>
      </c>
      <c r="V12" s="3">
        <f t="shared" si="2"/>
        <v>2.3999999999999997E-2</v>
      </c>
      <c r="W12" s="3">
        <v>5</v>
      </c>
      <c r="X12" s="3">
        <v>13</v>
      </c>
      <c r="Y12" s="3">
        <v>0.8</v>
      </c>
      <c r="Z12" s="3">
        <v>18</v>
      </c>
      <c r="AA12" s="3">
        <v>24</v>
      </c>
      <c r="AB12" s="7">
        <v>53</v>
      </c>
    </row>
    <row r="13" spans="1:28" ht="24" customHeight="1">
      <c r="A13" s="36" t="s">
        <v>53</v>
      </c>
      <c r="B13" s="37" t="s">
        <v>61</v>
      </c>
      <c r="C13" s="11">
        <v>5.32</v>
      </c>
      <c r="D13" s="11">
        <v>8.08</v>
      </c>
      <c r="E13" s="11">
        <v>10.61</v>
      </c>
      <c r="F13" s="11">
        <v>136.56</v>
      </c>
      <c r="G13" s="11">
        <v>10</v>
      </c>
      <c r="H13" s="11">
        <f t="shared" ref="H13:N13" si="3">U13/25*20</f>
        <v>15.440000000000001</v>
      </c>
      <c r="I13" s="11">
        <f t="shared" si="3"/>
        <v>0.08</v>
      </c>
      <c r="J13" s="11">
        <f t="shared" si="3"/>
        <v>0.08</v>
      </c>
      <c r="K13" s="11">
        <f t="shared" si="3"/>
        <v>23.2</v>
      </c>
      <c r="L13" s="11">
        <f t="shared" si="3"/>
        <v>1.92</v>
      </c>
      <c r="M13" s="11">
        <f t="shared" si="3"/>
        <v>28.160000000000004</v>
      </c>
      <c r="N13" s="11">
        <f t="shared" si="3"/>
        <v>108.88</v>
      </c>
      <c r="O13" s="37" t="s">
        <v>50</v>
      </c>
      <c r="P13" s="11">
        <v>5.73</v>
      </c>
      <c r="Q13" s="11">
        <v>9.1199999999999992</v>
      </c>
      <c r="R13" s="11">
        <v>13.16</v>
      </c>
      <c r="S13" s="11">
        <v>157.81</v>
      </c>
      <c r="T13" s="11">
        <v>12.5</v>
      </c>
      <c r="U13" s="11">
        <v>19.3</v>
      </c>
      <c r="V13" s="11">
        <v>0.1</v>
      </c>
      <c r="W13" s="11">
        <v>0.1</v>
      </c>
      <c r="X13" s="11">
        <v>29</v>
      </c>
      <c r="Y13" s="11">
        <v>2.4</v>
      </c>
      <c r="Z13" s="11">
        <v>35.200000000000003</v>
      </c>
      <c r="AA13" s="11">
        <v>136.1</v>
      </c>
      <c r="AB13" s="41" t="s">
        <v>93</v>
      </c>
    </row>
    <row r="14" spans="1:28" s="14" customFormat="1" ht="11.25">
      <c r="A14" s="7" t="s">
        <v>106</v>
      </c>
      <c r="B14" s="7" t="s">
        <v>133</v>
      </c>
      <c r="C14" s="7">
        <v>18.850000000000001</v>
      </c>
      <c r="D14" s="7">
        <v>21.43</v>
      </c>
      <c r="E14" s="7">
        <v>3.3</v>
      </c>
      <c r="F14" s="7">
        <v>191.29</v>
      </c>
      <c r="G14" s="7">
        <v>0.43</v>
      </c>
      <c r="H14" s="7">
        <v>0</v>
      </c>
      <c r="I14" s="7">
        <v>8.5000000000000006E-2</v>
      </c>
      <c r="J14" s="7">
        <v>0.68</v>
      </c>
      <c r="K14" s="7">
        <v>25.7</v>
      </c>
      <c r="L14" s="7">
        <v>1.97</v>
      </c>
      <c r="M14" s="7">
        <v>30.4</v>
      </c>
      <c r="N14" s="7">
        <v>191.1</v>
      </c>
      <c r="O14" s="7" t="s">
        <v>134</v>
      </c>
      <c r="P14" s="7">
        <v>23.8</v>
      </c>
      <c r="Q14" s="7">
        <v>27.08</v>
      </c>
      <c r="R14" s="7">
        <v>4.2</v>
      </c>
      <c r="S14" s="7">
        <v>241.8</v>
      </c>
      <c r="T14" s="7">
        <v>0.54</v>
      </c>
      <c r="U14" s="7">
        <v>0.01</v>
      </c>
      <c r="V14" s="7">
        <v>0.1</v>
      </c>
      <c r="W14" s="7">
        <v>0.86</v>
      </c>
      <c r="X14" s="7">
        <v>32.5</v>
      </c>
      <c r="Y14" s="7">
        <v>2.4900000000000002</v>
      </c>
      <c r="Z14" s="7">
        <v>38.46</v>
      </c>
      <c r="AA14" s="7">
        <v>241.8</v>
      </c>
      <c r="AB14" s="7">
        <v>176</v>
      </c>
    </row>
    <row r="15" spans="1:28" ht="19.5" customHeight="1">
      <c r="A15" s="7" t="s">
        <v>27</v>
      </c>
      <c r="B15" s="8">
        <v>150</v>
      </c>
      <c r="C15" s="11">
        <v>8.5500000000000007</v>
      </c>
      <c r="D15" s="11">
        <v>7.8</v>
      </c>
      <c r="E15" s="11">
        <v>37</v>
      </c>
      <c r="F15" s="11">
        <v>253</v>
      </c>
      <c r="G15" s="11">
        <v>0</v>
      </c>
      <c r="H15" s="11">
        <v>0</v>
      </c>
      <c r="I15" s="11">
        <v>0.2</v>
      </c>
      <c r="J15" s="11">
        <v>0.5</v>
      </c>
      <c r="K15" s="11">
        <v>14.25</v>
      </c>
      <c r="L15" s="11">
        <v>4.5</v>
      </c>
      <c r="M15" s="11">
        <v>52.9</v>
      </c>
      <c r="N15" s="11">
        <v>203</v>
      </c>
      <c r="O15" s="8">
        <v>180</v>
      </c>
      <c r="P15" s="11">
        <v>10.3</v>
      </c>
      <c r="Q15" s="11">
        <v>9.36</v>
      </c>
      <c r="R15" s="11">
        <v>44.4</v>
      </c>
      <c r="S15" s="11">
        <v>303.60000000000002</v>
      </c>
      <c r="T15" s="11">
        <v>0</v>
      </c>
      <c r="U15" s="11">
        <v>0</v>
      </c>
      <c r="V15" s="11">
        <v>0.24</v>
      </c>
      <c r="W15" s="11">
        <v>0.6</v>
      </c>
      <c r="X15" s="11">
        <v>16.8</v>
      </c>
      <c r="Y15" s="11">
        <v>5.4</v>
      </c>
      <c r="Z15" s="11">
        <v>63.48</v>
      </c>
      <c r="AA15" s="11">
        <v>243.6</v>
      </c>
      <c r="AB15" s="7">
        <v>243</v>
      </c>
    </row>
    <row r="16" spans="1:28">
      <c r="A16" s="7" t="s">
        <v>24</v>
      </c>
      <c r="B16" s="33">
        <v>200</v>
      </c>
      <c r="C16" s="11">
        <v>0.5</v>
      </c>
      <c r="D16" s="11">
        <v>0</v>
      </c>
      <c r="E16" s="11">
        <v>27</v>
      </c>
      <c r="F16" s="11">
        <v>110</v>
      </c>
      <c r="G16" s="11">
        <v>0.5</v>
      </c>
      <c r="H16" s="11">
        <v>0</v>
      </c>
      <c r="I16" s="11">
        <v>0.01</v>
      </c>
      <c r="J16" s="11">
        <v>0</v>
      </c>
      <c r="K16" s="11">
        <v>28</v>
      </c>
      <c r="L16" s="11">
        <v>1.5</v>
      </c>
      <c r="M16" s="11">
        <v>22.33</v>
      </c>
      <c r="N16" s="11">
        <v>26.33</v>
      </c>
      <c r="O16" s="33">
        <v>200</v>
      </c>
      <c r="P16" s="11">
        <v>0.5</v>
      </c>
      <c r="Q16" s="11">
        <v>0</v>
      </c>
      <c r="R16" s="11">
        <v>27</v>
      </c>
      <c r="S16" s="11">
        <v>110</v>
      </c>
      <c r="T16" s="11">
        <v>0.5</v>
      </c>
      <c r="U16" s="11">
        <v>0</v>
      </c>
      <c r="V16" s="11">
        <v>0.01</v>
      </c>
      <c r="W16" s="11">
        <v>0</v>
      </c>
      <c r="X16" s="11">
        <v>28</v>
      </c>
      <c r="Y16" s="11">
        <v>1.5</v>
      </c>
      <c r="Z16" s="11">
        <v>22.33</v>
      </c>
      <c r="AA16" s="11">
        <v>26.33</v>
      </c>
      <c r="AB16" s="7">
        <v>527</v>
      </c>
    </row>
    <row r="17" spans="1:28">
      <c r="A17" s="3" t="s">
        <v>19</v>
      </c>
      <c r="B17" s="5">
        <v>40</v>
      </c>
      <c r="C17" s="12">
        <v>3</v>
      </c>
      <c r="D17" s="12">
        <v>0.3</v>
      </c>
      <c r="E17" s="12">
        <v>20</v>
      </c>
      <c r="F17" s="12">
        <v>94</v>
      </c>
      <c r="G17" s="12">
        <v>0</v>
      </c>
      <c r="H17" s="12">
        <v>0</v>
      </c>
      <c r="I17" s="12">
        <v>4.3999999999999997E-2</v>
      </c>
      <c r="J17" s="12">
        <v>0</v>
      </c>
      <c r="K17" s="12">
        <v>8</v>
      </c>
      <c r="L17" s="12">
        <v>0.4</v>
      </c>
      <c r="M17" s="12">
        <v>13.6</v>
      </c>
      <c r="N17" s="12">
        <v>30.4</v>
      </c>
      <c r="O17" s="5">
        <v>50</v>
      </c>
      <c r="P17" s="12">
        <v>3.8</v>
      </c>
      <c r="Q17" s="12">
        <v>0.4</v>
      </c>
      <c r="R17" s="12">
        <v>24.6</v>
      </c>
      <c r="S17" s="12">
        <v>117.5</v>
      </c>
      <c r="T17" s="12">
        <v>0</v>
      </c>
      <c r="U17" s="12">
        <v>0</v>
      </c>
      <c r="V17" s="12">
        <v>5.5E-2</v>
      </c>
      <c r="W17" s="12">
        <v>0</v>
      </c>
      <c r="X17" s="12">
        <v>10</v>
      </c>
      <c r="Y17" s="12">
        <v>0.55000000000000004</v>
      </c>
      <c r="Z17" s="12">
        <v>17</v>
      </c>
      <c r="AA17" s="12">
        <v>38</v>
      </c>
      <c r="AB17" s="7">
        <v>114</v>
      </c>
    </row>
    <row r="18" spans="1:28">
      <c r="A18" s="7" t="s">
        <v>69</v>
      </c>
      <c r="B18" s="8">
        <v>40</v>
      </c>
      <c r="C18" s="7">
        <v>2.6</v>
      </c>
      <c r="D18" s="7">
        <v>0.5</v>
      </c>
      <c r="E18" s="7">
        <v>14</v>
      </c>
      <c r="F18" s="7">
        <v>72.400000000000006</v>
      </c>
      <c r="G18" s="7">
        <v>0</v>
      </c>
      <c r="H18" s="7">
        <v>0</v>
      </c>
      <c r="I18" s="7">
        <v>0.1</v>
      </c>
      <c r="J18" s="7">
        <v>0</v>
      </c>
      <c r="K18" s="7">
        <v>14</v>
      </c>
      <c r="L18" s="7">
        <v>1.6</v>
      </c>
      <c r="M18" s="7">
        <v>13.6</v>
      </c>
      <c r="N18" s="7">
        <v>30.4</v>
      </c>
      <c r="O18" s="8">
        <v>50</v>
      </c>
      <c r="P18" s="11">
        <v>3.3</v>
      </c>
      <c r="Q18" s="11">
        <v>0.6</v>
      </c>
      <c r="R18" s="11">
        <v>17</v>
      </c>
      <c r="S18" s="11">
        <v>90.5</v>
      </c>
      <c r="T18" s="11">
        <v>0</v>
      </c>
      <c r="U18" s="11">
        <v>0</v>
      </c>
      <c r="V18" s="11">
        <v>0.09</v>
      </c>
      <c r="W18" s="11">
        <v>0</v>
      </c>
      <c r="X18" s="11">
        <v>17.5</v>
      </c>
      <c r="Y18" s="11">
        <v>1.95</v>
      </c>
      <c r="Z18" s="11">
        <v>17</v>
      </c>
      <c r="AA18" s="11">
        <v>38</v>
      </c>
      <c r="AB18" s="7">
        <v>116</v>
      </c>
    </row>
    <row r="19" spans="1:28">
      <c r="A19" s="9" t="s">
        <v>16</v>
      </c>
      <c r="B19" s="8"/>
      <c r="C19" s="18">
        <f t="shared" ref="C19:N19" si="4">SUM(C12:C18)</f>
        <v>39.520000000000003</v>
      </c>
      <c r="D19" s="18">
        <f t="shared" si="4"/>
        <v>44.309999999999995</v>
      </c>
      <c r="E19" s="18">
        <f t="shared" si="4"/>
        <v>118.81</v>
      </c>
      <c r="F19" s="18">
        <f t="shared" si="4"/>
        <v>942.35</v>
      </c>
      <c r="G19" s="18">
        <f t="shared" si="4"/>
        <v>20.93</v>
      </c>
      <c r="H19" s="18">
        <f t="shared" si="4"/>
        <v>15.440000000000001</v>
      </c>
      <c r="I19" s="18">
        <f t="shared" si="4"/>
        <v>0.53700000000000003</v>
      </c>
      <c r="J19" s="18">
        <f t="shared" si="4"/>
        <v>4.0600000000000005</v>
      </c>
      <c r="K19" s="18">
        <f t="shared" si="4"/>
        <v>128.15</v>
      </c>
      <c r="L19" s="18">
        <f t="shared" si="4"/>
        <v>12.39</v>
      </c>
      <c r="M19" s="18">
        <f t="shared" si="4"/>
        <v>171.99</v>
      </c>
      <c r="N19" s="18">
        <f t="shared" si="4"/>
        <v>607.41</v>
      </c>
      <c r="O19" s="21"/>
      <c r="P19" s="19">
        <f t="shared" ref="P19:AA19" si="5">SUM(P12:P18)</f>
        <v>48.429999999999993</v>
      </c>
      <c r="Q19" s="19">
        <f t="shared" si="5"/>
        <v>56.76</v>
      </c>
      <c r="R19" s="19">
        <f t="shared" si="5"/>
        <v>133.85999999999999</v>
      </c>
      <c r="S19" s="19">
        <f t="shared" si="5"/>
        <v>1131.21</v>
      </c>
      <c r="T19" s="19">
        <f t="shared" si="5"/>
        <v>30.04</v>
      </c>
      <c r="U19" s="19">
        <f t="shared" si="5"/>
        <v>19.310000000000002</v>
      </c>
      <c r="V19" s="19">
        <f t="shared" si="5"/>
        <v>0.61899999999999999</v>
      </c>
      <c r="W19" s="19">
        <f t="shared" si="5"/>
        <v>6.56</v>
      </c>
      <c r="X19" s="19">
        <f t="shared" si="5"/>
        <v>146.80000000000001</v>
      </c>
      <c r="Y19" s="19">
        <f t="shared" si="5"/>
        <v>15.09</v>
      </c>
      <c r="Z19" s="19">
        <f t="shared" si="5"/>
        <v>211.46999999999997</v>
      </c>
      <c r="AA19" s="19">
        <f t="shared" si="5"/>
        <v>747.83</v>
      </c>
      <c r="AB19" s="7"/>
    </row>
    <row r="20" spans="1:28">
      <c r="A20" s="1" t="s">
        <v>17</v>
      </c>
      <c r="B20" s="8"/>
      <c r="C20" s="75">
        <f t="shared" ref="C20:N20" si="6">C10+C19</f>
        <v>56.86</v>
      </c>
      <c r="D20" s="75">
        <f t="shared" si="6"/>
        <v>59.379999999999995</v>
      </c>
      <c r="E20" s="75">
        <f t="shared" si="6"/>
        <v>218.69</v>
      </c>
      <c r="F20" s="75">
        <f t="shared" si="6"/>
        <v>1552.57</v>
      </c>
      <c r="G20" s="75">
        <f t="shared" si="6"/>
        <v>42.58</v>
      </c>
      <c r="H20" s="75">
        <f t="shared" si="6"/>
        <v>28.15</v>
      </c>
      <c r="I20" s="75">
        <f t="shared" si="6"/>
        <v>0.65100000000000002</v>
      </c>
      <c r="J20" s="75">
        <f t="shared" si="6"/>
        <v>4.33</v>
      </c>
      <c r="K20" s="75">
        <f t="shared" si="6"/>
        <v>496.86</v>
      </c>
      <c r="L20" s="75">
        <f t="shared" si="6"/>
        <v>20.330000000000002</v>
      </c>
      <c r="M20" s="75">
        <f t="shared" si="6"/>
        <v>264</v>
      </c>
      <c r="N20" s="75">
        <f t="shared" si="6"/>
        <v>967.65999999999985</v>
      </c>
      <c r="O20" s="40"/>
      <c r="P20" s="76">
        <f t="shared" ref="P20:AA20" si="7">P10+P19</f>
        <v>69.63</v>
      </c>
      <c r="Q20" s="76">
        <f t="shared" si="7"/>
        <v>75.23</v>
      </c>
      <c r="R20" s="76">
        <f t="shared" si="7"/>
        <v>246.58999999999997</v>
      </c>
      <c r="S20" s="76">
        <f t="shared" si="7"/>
        <v>1841.56</v>
      </c>
      <c r="T20" s="76">
        <f t="shared" si="7"/>
        <v>51.814999999999998</v>
      </c>
      <c r="U20" s="76">
        <f t="shared" si="7"/>
        <v>38.31</v>
      </c>
      <c r="V20" s="76">
        <f t="shared" si="7"/>
        <v>0.77849999999999997</v>
      </c>
      <c r="W20" s="76">
        <f t="shared" si="7"/>
        <v>6.694</v>
      </c>
      <c r="X20" s="76">
        <f t="shared" si="7"/>
        <v>590.85</v>
      </c>
      <c r="Y20" s="76">
        <f t="shared" si="7"/>
        <v>23.835000000000001</v>
      </c>
      <c r="Z20" s="76">
        <f t="shared" si="7"/>
        <v>316.62</v>
      </c>
      <c r="AA20" s="76">
        <f t="shared" si="7"/>
        <v>1180.5300000000002</v>
      </c>
      <c r="AB20" s="7"/>
    </row>
    <row r="21" spans="1:28">
      <c r="C21" s="30"/>
      <c r="D21" s="30"/>
      <c r="E21" s="30"/>
      <c r="F21" s="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3" spans="1:28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20"/>
  <sheetViews>
    <sheetView workbookViewId="0"/>
  </sheetViews>
  <sheetFormatPr defaultRowHeight="15"/>
  <cols>
    <col min="1" max="1" width="28.7109375" customWidth="1"/>
    <col min="2" max="2" width="5.5703125" customWidth="1"/>
    <col min="3" max="5" width="3.42578125" customWidth="1"/>
    <col min="6" max="6" width="5.5703125" customWidth="1"/>
    <col min="7" max="14" width="3.42578125" customWidth="1"/>
    <col min="15" max="15" width="5.42578125" customWidth="1"/>
    <col min="16" max="18" width="3.42578125" customWidth="1"/>
    <col min="19" max="19" width="5.5703125" customWidth="1"/>
    <col min="20" max="25" width="3.42578125" customWidth="1"/>
    <col min="26" max="27" width="4.140625" customWidth="1"/>
  </cols>
  <sheetData>
    <row r="1" spans="1:28">
      <c r="A1" s="23" t="s">
        <v>143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33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/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>
      <c r="A5" s="3" t="s">
        <v>83</v>
      </c>
      <c r="B5" s="5" t="s">
        <v>49</v>
      </c>
      <c r="C5" s="11">
        <v>24</v>
      </c>
      <c r="D5" s="11">
        <v>25.2</v>
      </c>
      <c r="E5" s="11">
        <v>23.9</v>
      </c>
      <c r="F5" s="11">
        <v>425</v>
      </c>
      <c r="G5" s="11">
        <v>0.6</v>
      </c>
      <c r="H5" s="11">
        <v>0.2</v>
      </c>
      <c r="I5" s="11">
        <v>7.0000000000000007E-2</v>
      </c>
      <c r="J5" s="11">
        <v>0.8</v>
      </c>
      <c r="K5" s="11">
        <v>297</v>
      </c>
      <c r="L5" s="11">
        <v>1</v>
      </c>
      <c r="M5" s="11">
        <v>52.5</v>
      </c>
      <c r="N5" s="11">
        <v>393</v>
      </c>
      <c r="O5" s="5" t="s">
        <v>135</v>
      </c>
      <c r="P5" s="11">
        <v>32</v>
      </c>
      <c r="Q5" s="11">
        <v>33.299999999999997</v>
      </c>
      <c r="R5" s="11">
        <v>32</v>
      </c>
      <c r="S5" s="11">
        <v>566.70000000000005</v>
      </c>
      <c r="T5" s="11">
        <v>0.8</v>
      </c>
      <c r="U5" s="11">
        <v>0.27</v>
      </c>
      <c r="V5" s="11">
        <v>0.13</v>
      </c>
      <c r="W5" s="11">
        <v>1.07</v>
      </c>
      <c r="X5" s="11">
        <v>396</v>
      </c>
      <c r="Y5" s="11">
        <v>1.3</v>
      </c>
      <c r="Z5" s="11">
        <v>70</v>
      </c>
      <c r="AA5" s="11">
        <v>524</v>
      </c>
      <c r="AB5" s="7">
        <v>319</v>
      </c>
    </row>
    <row r="6" spans="1:28">
      <c r="A6" s="3" t="s">
        <v>26</v>
      </c>
      <c r="B6" s="5">
        <v>200</v>
      </c>
      <c r="C6" s="11">
        <v>1.5</v>
      </c>
      <c r="D6" s="11">
        <v>1.3</v>
      </c>
      <c r="E6" s="11">
        <v>15.9</v>
      </c>
      <c r="F6" s="11">
        <v>81</v>
      </c>
      <c r="G6" s="11">
        <v>1.3</v>
      </c>
      <c r="H6" s="11">
        <v>4.22</v>
      </c>
      <c r="I6" s="11">
        <v>0.04</v>
      </c>
      <c r="J6" s="11">
        <v>0</v>
      </c>
      <c r="K6" s="11">
        <v>127</v>
      </c>
      <c r="L6" s="11">
        <v>0.4</v>
      </c>
      <c r="M6" s="11">
        <v>8.67</v>
      </c>
      <c r="N6" s="11">
        <v>40</v>
      </c>
      <c r="O6" s="5">
        <v>200</v>
      </c>
      <c r="P6" s="11">
        <v>1.5</v>
      </c>
      <c r="Q6" s="11">
        <v>1.3</v>
      </c>
      <c r="R6" s="11">
        <v>15.9</v>
      </c>
      <c r="S6" s="11">
        <v>81</v>
      </c>
      <c r="T6" s="11">
        <v>1.3</v>
      </c>
      <c r="U6" s="11">
        <v>4.22</v>
      </c>
      <c r="V6" s="11">
        <v>0.04</v>
      </c>
      <c r="W6" s="11">
        <v>0</v>
      </c>
      <c r="X6" s="11">
        <v>127</v>
      </c>
      <c r="Y6" s="11">
        <v>0.4</v>
      </c>
      <c r="Z6" s="11">
        <v>8.67</v>
      </c>
      <c r="AA6" s="11">
        <v>40</v>
      </c>
      <c r="AB6" s="7">
        <v>506</v>
      </c>
    </row>
    <row r="7" spans="1:28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8">
      <c r="A8" s="3" t="s">
        <v>18</v>
      </c>
      <c r="B8" s="15">
        <v>10</v>
      </c>
      <c r="C8" s="11">
        <v>0.05</v>
      </c>
      <c r="D8" s="11">
        <v>8.1999999999999993</v>
      </c>
      <c r="E8" s="11">
        <v>0.08</v>
      </c>
      <c r="F8" s="11">
        <v>74.8</v>
      </c>
      <c r="G8" s="11">
        <v>0</v>
      </c>
      <c r="H8" s="11">
        <v>34</v>
      </c>
      <c r="I8" s="11">
        <v>0</v>
      </c>
      <c r="J8" s="11">
        <v>0</v>
      </c>
      <c r="K8" s="11">
        <v>1.2</v>
      </c>
      <c r="L8" s="11">
        <v>0.02</v>
      </c>
      <c r="M8" s="11">
        <v>0</v>
      </c>
      <c r="N8" s="11">
        <v>1.6</v>
      </c>
      <c r="O8" s="15">
        <v>10</v>
      </c>
      <c r="P8" s="11">
        <v>0.05</v>
      </c>
      <c r="Q8" s="11">
        <v>8.1999999999999993</v>
      </c>
      <c r="R8" s="11">
        <v>0.08</v>
      </c>
      <c r="S8" s="11">
        <v>74.8</v>
      </c>
      <c r="T8" s="11">
        <v>0</v>
      </c>
      <c r="U8" s="11">
        <v>34</v>
      </c>
      <c r="V8" s="11">
        <v>0</v>
      </c>
      <c r="W8" s="11">
        <v>0</v>
      </c>
      <c r="X8" s="11">
        <v>1.2</v>
      </c>
      <c r="Y8" s="11">
        <v>0.02</v>
      </c>
      <c r="Z8" s="11">
        <v>0</v>
      </c>
      <c r="AA8" s="11">
        <v>1.6</v>
      </c>
      <c r="AB8" s="7">
        <v>111</v>
      </c>
    </row>
    <row r="9" spans="1:28">
      <c r="A9" s="3" t="s">
        <v>78</v>
      </c>
      <c r="B9" s="5">
        <v>170</v>
      </c>
      <c r="C9" s="11">
        <v>2.6</v>
      </c>
      <c r="D9" s="11">
        <v>0.9</v>
      </c>
      <c r="E9" s="11">
        <v>36</v>
      </c>
      <c r="F9" s="11">
        <v>163.19999999999999</v>
      </c>
      <c r="G9" s="11">
        <v>17</v>
      </c>
      <c r="H9" s="11">
        <v>0</v>
      </c>
      <c r="I9" s="11">
        <v>6.6000000000000003E-2</v>
      </c>
      <c r="J9" s="11">
        <v>0</v>
      </c>
      <c r="K9" s="11">
        <v>14</v>
      </c>
      <c r="L9" s="11">
        <v>1</v>
      </c>
      <c r="M9" s="11">
        <v>20</v>
      </c>
      <c r="N9" s="11">
        <v>25</v>
      </c>
      <c r="O9" s="5">
        <v>170</v>
      </c>
      <c r="P9" s="11">
        <v>2.6</v>
      </c>
      <c r="Q9" s="11">
        <v>0.9</v>
      </c>
      <c r="R9" s="11">
        <v>36</v>
      </c>
      <c r="S9" s="11">
        <v>163.19999999999999</v>
      </c>
      <c r="T9" s="11">
        <v>17</v>
      </c>
      <c r="U9" s="11">
        <v>0</v>
      </c>
      <c r="V9" s="11">
        <v>6.6000000000000003E-2</v>
      </c>
      <c r="W9" s="11">
        <v>0</v>
      </c>
      <c r="X9" s="11">
        <v>14</v>
      </c>
      <c r="Y9" s="11">
        <v>1</v>
      </c>
      <c r="Z9" s="11">
        <v>20</v>
      </c>
      <c r="AA9" s="11">
        <v>25</v>
      </c>
      <c r="AB9" s="7">
        <v>118</v>
      </c>
    </row>
    <row r="10" spans="1:28">
      <c r="A10" s="9" t="s">
        <v>16</v>
      </c>
      <c r="B10" s="5"/>
      <c r="C10" s="16">
        <f>SUM(C4:C9)</f>
        <v>31.150000000000002</v>
      </c>
      <c r="D10" s="16">
        <f>SUM(D4:D9)</f>
        <v>35.9</v>
      </c>
      <c r="E10" s="16">
        <f>SUM(E4:E9)</f>
        <v>95.88</v>
      </c>
      <c r="F10" s="16">
        <f>SUM(F5:F9)</f>
        <v>838</v>
      </c>
      <c r="G10" s="16">
        <f t="shared" ref="G10:N10" si="0">SUM(G4:G9)</f>
        <v>18.899999999999999</v>
      </c>
      <c r="H10" s="16">
        <f t="shared" si="0"/>
        <v>38.42</v>
      </c>
      <c r="I10" s="16">
        <f t="shared" si="0"/>
        <v>0.22000000000000003</v>
      </c>
      <c r="J10" s="16">
        <f t="shared" si="0"/>
        <v>0.8</v>
      </c>
      <c r="K10" s="16">
        <f t="shared" si="0"/>
        <v>447.2</v>
      </c>
      <c r="L10" s="16">
        <f t="shared" si="0"/>
        <v>2.82</v>
      </c>
      <c r="M10" s="16">
        <f t="shared" si="0"/>
        <v>94.77</v>
      </c>
      <c r="N10" s="16">
        <f t="shared" si="0"/>
        <v>490</v>
      </c>
      <c r="O10" s="5"/>
      <c r="P10" s="17">
        <f t="shared" ref="P10:AA10" si="1">SUM(P4:P9)</f>
        <v>39.949999999999996</v>
      </c>
      <c r="Q10" s="17">
        <f t="shared" si="1"/>
        <v>44.099999999999987</v>
      </c>
      <c r="R10" s="17">
        <f t="shared" si="1"/>
        <v>108.58</v>
      </c>
      <c r="S10" s="17">
        <f t="shared" si="1"/>
        <v>1003.2</v>
      </c>
      <c r="T10" s="17">
        <f t="shared" si="1"/>
        <v>19.100000000000001</v>
      </c>
      <c r="U10" s="17">
        <f t="shared" si="1"/>
        <v>38.49</v>
      </c>
      <c r="V10" s="17">
        <f t="shared" si="1"/>
        <v>0.29100000000000004</v>
      </c>
      <c r="W10" s="17">
        <f t="shared" si="1"/>
        <v>1.07</v>
      </c>
      <c r="X10" s="17">
        <f t="shared" si="1"/>
        <v>548.20000000000005</v>
      </c>
      <c r="Y10" s="17">
        <f t="shared" si="1"/>
        <v>3.27</v>
      </c>
      <c r="Z10" s="17">
        <f t="shared" si="1"/>
        <v>115.67</v>
      </c>
      <c r="AA10" s="17">
        <f t="shared" si="1"/>
        <v>628.6</v>
      </c>
      <c r="AB10" s="7"/>
    </row>
    <row r="11" spans="1:28">
      <c r="A11" s="6" t="s">
        <v>9</v>
      </c>
      <c r="B11" s="3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7"/>
      <c r="R11" s="7"/>
      <c r="S11" s="7"/>
      <c r="T11" s="7"/>
      <c r="U11" s="7"/>
      <c r="V11" s="13"/>
      <c r="W11" s="13"/>
      <c r="X11" s="13"/>
      <c r="Y11" s="13"/>
      <c r="Z11" s="13"/>
      <c r="AA11" s="13"/>
      <c r="AB11" s="7"/>
    </row>
    <row r="12" spans="1:28" ht="15" customHeight="1">
      <c r="A12" s="58" t="s">
        <v>99</v>
      </c>
      <c r="B12" s="59">
        <v>60</v>
      </c>
      <c r="C12" s="61">
        <v>2.04</v>
      </c>
      <c r="D12" s="61">
        <v>6.8</v>
      </c>
      <c r="E12" s="61">
        <v>6.5</v>
      </c>
      <c r="F12" s="61">
        <v>94.2</v>
      </c>
      <c r="G12" s="61">
        <v>6.75</v>
      </c>
      <c r="H12" s="61">
        <v>0.15</v>
      </c>
      <c r="I12" s="61">
        <v>7.4999999999999997E-2</v>
      </c>
      <c r="J12" s="61">
        <v>1.43</v>
      </c>
      <c r="K12" s="61">
        <v>12</v>
      </c>
      <c r="L12" s="61">
        <v>0.45</v>
      </c>
      <c r="M12" s="61">
        <v>9.9700000000000006</v>
      </c>
      <c r="N12" s="61">
        <v>30.8</v>
      </c>
      <c r="O12" s="61">
        <v>100</v>
      </c>
      <c r="P12" s="61">
        <v>3.4</v>
      </c>
      <c r="Q12" s="61">
        <v>11.4</v>
      </c>
      <c r="R12" s="61">
        <v>10.88</v>
      </c>
      <c r="S12" s="61">
        <v>157</v>
      </c>
      <c r="T12" s="61">
        <v>11.25</v>
      </c>
      <c r="U12" s="61">
        <v>0.25</v>
      </c>
      <c r="V12" s="61">
        <v>0.125</v>
      </c>
      <c r="W12" s="61">
        <v>2.38</v>
      </c>
      <c r="X12" s="61">
        <v>20</v>
      </c>
      <c r="Y12" s="61">
        <v>0.75</v>
      </c>
      <c r="Z12" s="61">
        <v>16.63</v>
      </c>
      <c r="AA12" s="61">
        <v>51.25</v>
      </c>
      <c r="AB12" s="57">
        <v>31</v>
      </c>
    </row>
    <row r="13" spans="1:28" ht="24.75" customHeight="1">
      <c r="A13" s="38" t="s">
        <v>60</v>
      </c>
      <c r="B13" s="48" t="s">
        <v>66</v>
      </c>
      <c r="C13" s="31">
        <v>5.56</v>
      </c>
      <c r="D13" s="31">
        <v>4.7050000000000001</v>
      </c>
      <c r="E13" s="31">
        <v>15.06</v>
      </c>
      <c r="F13" s="31">
        <v>124.36</v>
      </c>
      <c r="G13" s="31">
        <v>6.6</v>
      </c>
      <c r="H13" s="31">
        <f>U13/25*20</f>
        <v>8.0000000000000002E-3</v>
      </c>
      <c r="I13" s="31">
        <v>8.4000000000000005E-2</v>
      </c>
      <c r="J13" s="31">
        <f>W13/25*20</f>
        <v>0.32</v>
      </c>
      <c r="K13" s="31">
        <v>12.2</v>
      </c>
      <c r="L13" s="31">
        <v>0.76</v>
      </c>
      <c r="M13" s="31">
        <v>18</v>
      </c>
      <c r="N13" s="31">
        <v>43</v>
      </c>
      <c r="O13" s="48" t="s">
        <v>52</v>
      </c>
      <c r="P13" s="31">
        <v>6.1</v>
      </c>
      <c r="Q13" s="31">
        <v>5.2750000000000004</v>
      </c>
      <c r="R13" s="31">
        <v>18.824999999999999</v>
      </c>
      <c r="S13" s="31">
        <v>146.61000000000001</v>
      </c>
      <c r="T13" s="31">
        <v>8.3000000000000007</v>
      </c>
      <c r="U13" s="31">
        <v>0.01</v>
      </c>
      <c r="V13" s="31">
        <v>0.105</v>
      </c>
      <c r="W13" s="31">
        <v>0.4</v>
      </c>
      <c r="X13" s="31">
        <v>15.25</v>
      </c>
      <c r="Y13" s="31">
        <v>0.93</v>
      </c>
      <c r="Z13" s="31">
        <v>21.88</v>
      </c>
      <c r="AA13" s="31">
        <v>54.19</v>
      </c>
      <c r="AB13" s="41" t="s">
        <v>79</v>
      </c>
    </row>
    <row r="14" spans="1:28" ht="23.25">
      <c r="A14" s="7" t="s">
        <v>108</v>
      </c>
      <c r="B14" s="8" t="s">
        <v>133</v>
      </c>
      <c r="C14" s="11">
        <v>10.28</v>
      </c>
      <c r="D14" s="11">
        <v>5.9</v>
      </c>
      <c r="E14" s="11">
        <v>5.48</v>
      </c>
      <c r="F14" s="11">
        <v>117.8</v>
      </c>
      <c r="G14" s="11">
        <v>6</v>
      </c>
      <c r="H14" s="11">
        <v>0</v>
      </c>
      <c r="I14" s="11">
        <v>0.08</v>
      </c>
      <c r="J14" s="11">
        <v>3.08</v>
      </c>
      <c r="K14" s="11">
        <v>26.6</v>
      </c>
      <c r="L14" s="11">
        <v>0.85</v>
      </c>
      <c r="M14" s="11">
        <v>46.88</v>
      </c>
      <c r="N14" s="11">
        <v>119.1</v>
      </c>
      <c r="O14" s="41" t="s">
        <v>134</v>
      </c>
      <c r="P14" s="11">
        <v>13</v>
      </c>
      <c r="Q14" s="11">
        <v>7.5</v>
      </c>
      <c r="R14" s="11">
        <v>6.9</v>
      </c>
      <c r="S14" s="11">
        <v>148.85</v>
      </c>
      <c r="T14" s="11">
        <v>7.58</v>
      </c>
      <c r="U14" s="11">
        <v>0</v>
      </c>
      <c r="V14" s="11">
        <v>8.5000000000000006E-2</v>
      </c>
      <c r="W14" s="11">
        <v>3.9</v>
      </c>
      <c r="X14" s="11">
        <v>33.58</v>
      </c>
      <c r="Y14" s="11">
        <v>1.08</v>
      </c>
      <c r="Z14" s="11">
        <v>59.56</v>
      </c>
      <c r="AA14" s="11">
        <v>150.6</v>
      </c>
      <c r="AB14" s="7">
        <v>172</v>
      </c>
    </row>
    <row r="15" spans="1:28" ht="26.25" customHeight="1">
      <c r="A15" s="36" t="s">
        <v>124</v>
      </c>
      <c r="B15" s="15">
        <v>150</v>
      </c>
      <c r="C15" s="11">
        <v>3.9</v>
      </c>
      <c r="D15" s="11">
        <v>5.085</v>
      </c>
      <c r="E15" s="11">
        <v>40.299999999999997</v>
      </c>
      <c r="F15" s="11">
        <v>225.18</v>
      </c>
      <c r="G15" s="11">
        <v>0.2</v>
      </c>
      <c r="H15" s="11">
        <v>0</v>
      </c>
      <c r="I15" s="11">
        <v>0.03</v>
      </c>
      <c r="J15" s="11">
        <v>0.3</v>
      </c>
      <c r="K15" s="11">
        <v>3.3</v>
      </c>
      <c r="L15" s="11">
        <v>0.53</v>
      </c>
      <c r="M15" s="11">
        <v>10.11</v>
      </c>
      <c r="N15" s="11">
        <v>39.700000000000003</v>
      </c>
      <c r="O15" s="15">
        <v>180</v>
      </c>
      <c r="P15" s="11">
        <v>4.68</v>
      </c>
      <c r="Q15" s="11">
        <v>6.12</v>
      </c>
      <c r="R15" s="11">
        <v>48</v>
      </c>
      <c r="S15" s="11">
        <v>270.24</v>
      </c>
      <c r="T15" s="11">
        <v>0.24</v>
      </c>
      <c r="U15" s="11">
        <v>0</v>
      </c>
      <c r="V15" s="11">
        <v>0.03</v>
      </c>
      <c r="W15" s="11">
        <v>0.36</v>
      </c>
      <c r="X15" s="11">
        <v>3.96</v>
      </c>
      <c r="Y15" s="11">
        <v>0.6</v>
      </c>
      <c r="Z15" s="11">
        <v>12.12</v>
      </c>
      <c r="AA15" s="11">
        <v>47.64</v>
      </c>
      <c r="AB15" s="41" t="s">
        <v>72</v>
      </c>
    </row>
    <row r="16" spans="1:28">
      <c r="A16" s="7" t="s">
        <v>59</v>
      </c>
      <c r="B16" s="8">
        <v>200</v>
      </c>
      <c r="C16" s="11">
        <v>0.2</v>
      </c>
      <c r="D16" s="11">
        <v>0.1</v>
      </c>
      <c r="E16" s="11">
        <v>21.5</v>
      </c>
      <c r="F16" s="11">
        <v>87</v>
      </c>
      <c r="G16" s="11">
        <v>29.3</v>
      </c>
      <c r="H16" s="11">
        <v>0</v>
      </c>
      <c r="I16" s="11">
        <v>0.01</v>
      </c>
      <c r="J16" s="11">
        <v>0</v>
      </c>
      <c r="K16" s="11">
        <v>10</v>
      </c>
      <c r="L16" s="11">
        <v>0.3</v>
      </c>
      <c r="M16" s="11">
        <v>4.8899999999999997</v>
      </c>
      <c r="N16" s="11">
        <v>8</v>
      </c>
      <c r="O16" s="8">
        <v>200</v>
      </c>
      <c r="P16" s="11">
        <v>0.2</v>
      </c>
      <c r="Q16" s="11">
        <v>0.1</v>
      </c>
      <c r="R16" s="11">
        <v>21.5</v>
      </c>
      <c r="S16" s="11">
        <v>87</v>
      </c>
      <c r="T16" s="11">
        <v>29.3</v>
      </c>
      <c r="U16" s="11">
        <v>0</v>
      </c>
      <c r="V16" s="11">
        <v>0.01</v>
      </c>
      <c r="W16" s="11">
        <v>0</v>
      </c>
      <c r="X16" s="11">
        <v>10</v>
      </c>
      <c r="Y16" s="11">
        <v>0.3</v>
      </c>
      <c r="Z16" s="11">
        <v>4.8899999999999997</v>
      </c>
      <c r="AA16" s="11">
        <v>8</v>
      </c>
      <c r="AB16" s="7">
        <v>518</v>
      </c>
    </row>
    <row r="17" spans="1:28">
      <c r="A17" s="3" t="s">
        <v>19</v>
      </c>
      <c r="B17" s="5">
        <v>40</v>
      </c>
      <c r="C17" s="12">
        <v>3</v>
      </c>
      <c r="D17" s="12">
        <v>0.3</v>
      </c>
      <c r="E17" s="12">
        <v>20</v>
      </c>
      <c r="F17" s="12">
        <v>94</v>
      </c>
      <c r="G17" s="12">
        <v>0</v>
      </c>
      <c r="H17" s="12">
        <v>0</v>
      </c>
      <c r="I17" s="12">
        <v>4.3999999999999997E-2</v>
      </c>
      <c r="J17" s="12">
        <v>0</v>
      </c>
      <c r="K17" s="12">
        <v>8</v>
      </c>
      <c r="L17" s="12">
        <v>0.4</v>
      </c>
      <c r="M17" s="12">
        <v>13.6</v>
      </c>
      <c r="N17" s="12">
        <v>30.4</v>
      </c>
      <c r="O17" s="5">
        <v>50</v>
      </c>
      <c r="P17" s="12">
        <v>3.8</v>
      </c>
      <c r="Q17" s="12">
        <v>0.4</v>
      </c>
      <c r="R17" s="12">
        <v>24.6</v>
      </c>
      <c r="S17" s="12">
        <v>117.5</v>
      </c>
      <c r="T17" s="12">
        <v>0</v>
      </c>
      <c r="U17" s="12">
        <v>0</v>
      </c>
      <c r="V17" s="12">
        <v>5.5E-2</v>
      </c>
      <c r="W17" s="12">
        <v>0</v>
      </c>
      <c r="X17" s="12">
        <v>10</v>
      </c>
      <c r="Y17" s="12">
        <v>0.55000000000000004</v>
      </c>
      <c r="Z17" s="12">
        <v>17</v>
      </c>
      <c r="AA17" s="12">
        <v>38</v>
      </c>
      <c r="AB17" s="7">
        <v>114</v>
      </c>
    </row>
    <row r="18" spans="1:28">
      <c r="A18" s="7" t="s">
        <v>69</v>
      </c>
      <c r="B18" s="8">
        <v>40</v>
      </c>
      <c r="C18" s="7">
        <v>2.6</v>
      </c>
      <c r="D18" s="7">
        <v>0.5</v>
      </c>
      <c r="E18" s="7">
        <v>14</v>
      </c>
      <c r="F18" s="7">
        <v>72.400000000000006</v>
      </c>
      <c r="G18" s="7">
        <v>0</v>
      </c>
      <c r="H18" s="7">
        <v>0</v>
      </c>
      <c r="I18" s="7">
        <v>0.1</v>
      </c>
      <c r="J18" s="7">
        <v>0</v>
      </c>
      <c r="K18" s="7">
        <v>14</v>
      </c>
      <c r="L18" s="7">
        <v>1.6</v>
      </c>
      <c r="M18" s="7">
        <v>13.6</v>
      </c>
      <c r="N18" s="7">
        <v>30.4</v>
      </c>
      <c r="O18" s="8">
        <v>50</v>
      </c>
      <c r="P18" s="11">
        <v>3.3</v>
      </c>
      <c r="Q18" s="11">
        <v>0.6</v>
      </c>
      <c r="R18" s="11">
        <v>17</v>
      </c>
      <c r="S18" s="11">
        <v>90.5</v>
      </c>
      <c r="T18" s="11">
        <v>0</v>
      </c>
      <c r="U18" s="11">
        <v>0</v>
      </c>
      <c r="V18" s="11">
        <v>0.09</v>
      </c>
      <c r="W18" s="11">
        <v>0</v>
      </c>
      <c r="X18" s="11">
        <v>17.5</v>
      </c>
      <c r="Y18" s="11">
        <v>1.95</v>
      </c>
      <c r="Z18" s="11">
        <v>17</v>
      </c>
      <c r="AA18" s="11">
        <v>38</v>
      </c>
      <c r="AB18" s="7">
        <v>116</v>
      </c>
    </row>
    <row r="19" spans="1:28">
      <c r="A19" s="9" t="s">
        <v>16</v>
      </c>
      <c r="B19" s="33"/>
      <c r="C19" s="18">
        <f t="shared" ref="C19:N19" si="2">SUM(C12:C18)</f>
        <v>27.58</v>
      </c>
      <c r="D19" s="18">
        <f t="shared" si="2"/>
        <v>23.390000000000004</v>
      </c>
      <c r="E19" s="18">
        <f t="shared" si="2"/>
        <v>122.84</v>
      </c>
      <c r="F19" s="18">
        <f t="shared" si="2"/>
        <v>814.93999999999994</v>
      </c>
      <c r="G19" s="18">
        <f t="shared" si="2"/>
        <v>48.85</v>
      </c>
      <c r="H19" s="18">
        <f t="shared" si="2"/>
        <v>0.158</v>
      </c>
      <c r="I19" s="18">
        <f t="shared" si="2"/>
        <v>0.42300000000000004</v>
      </c>
      <c r="J19" s="18">
        <f t="shared" si="2"/>
        <v>5.13</v>
      </c>
      <c r="K19" s="18">
        <f t="shared" si="2"/>
        <v>86.1</v>
      </c>
      <c r="L19" s="18">
        <f t="shared" si="2"/>
        <v>4.8899999999999997</v>
      </c>
      <c r="M19" s="18">
        <f t="shared" si="2"/>
        <v>117.04999999999998</v>
      </c>
      <c r="N19" s="18">
        <f t="shared" si="2"/>
        <v>301.39999999999992</v>
      </c>
      <c r="O19" s="29"/>
      <c r="P19" s="18">
        <f t="shared" ref="P19:AA19" si="3">SUM(P12:P18)</f>
        <v>34.479999999999997</v>
      </c>
      <c r="Q19" s="18">
        <f t="shared" si="3"/>
        <v>31.395000000000003</v>
      </c>
      <c r="R19" s="18">
        <f t="shared" si="3"/>
        <v>147.70499999999998</v>
      </c>
      <c r="S19" s="18">
        <f t="shared" si="3"/>
        <v>1017.7</v>
      </c>
      <c r="T19" s="18">
        <f t="shared" si="3"/>
        <v>56.67</v>
      </c>
      <c r="U19" s="18">
        <f t="shared" si="3"/>
        <v>0.26</v>
      </c>
      <c r="V19" s="18">
        <f t="shared" si="3"/>
        <v>0.5</v>
      </c>
      <c r="W19" s="18">
        <f t="shared" si="3"/>
        <v>7.04</v>
      </c>
      <c r="X19" s="18">
        <f t="shared" si="3"/>
        <v>110.28999999999999</v>
      </c>
      <c r="Y19" s="18">
        <f t="shared" si="3"/>
        <v>6.16</v>
      </c>
      <c r="Z19" s="18">
        <f t="shared" si="3"/>
        <v>149.07999999999998</v>
      </c>
      <c r="AA19" s="18">
        <f t="shared" si="3"/>
        <v>387.67999999999995</v>
      </c>
      <c r="AB19" s="7"/>
    </row>
    <row r="20" spans="1:28">
      <c r="A20" s="1" t="s">
        <v>17</v>
      </c>
      <c r="B20" s="33"/>
      <c r="C20" s="75">
        <f t="shared" ref="C20:N20" si="4">C10+C19</f>
        <v>58.730000000000004</v>
      </c>
      <c r="D20" s="75">
        <f t="shared" si="4"/>
        <v>59.290000000000006</v>
      </c>
      <c r="E20" s="75">
        <f t="shared" si="4"/>
        <v>218.72</v>
      </c>
      <c r="F20" s="75">
        <f>F10+F19</f>
        <v>1652.94</v>
      </c>
      <c r="G20" s="75">
        <f t="shared" si="4"/>
        <v>67.75</v>
      </c>
      <c r="H20" s="75">
        <f t="shared" si="4"/>
        <v>38.578000000000003</v>
      </c>
      <c r="I20" s="75">
        <f t="shared" si="4"/>
        <v>0.64300000000000002</v>
      </c>
      <c r="J20" s="75">
        <f t="shared" si="4"/>
        <v>5.93</v>
      </c>
      <c r="K20" s="75">
        <f t="shared" si="4"/>
        <v>533.29999999999995</v>
      </c>
      <c r="L20" s="75">
        <f t="shared" si="4"/>
        <v>7.7099999999999991</v>
      </c>
      <c r="M20" s="75">
        <f t="shared" si="4"/>
        <v>211.82</v>
      </c>
      <c r="N20" s="75">
        <f t="shared" si="4"/>
        <v>791.39999999999986</v>
      </c>
      <c r="O20" s="39"/>
      <c r="P20" s="75">
        <f t="shared" ref="P20:AA20" si="5">P10+P19</f>
        <v>74.429999999999993</v>
      </c>
      <c r="Q20" s="75">
        <f t="shared" si="5"/>
        <v>75.49499999999999</v>
      </c>
      <c r="R20" s="75">
        <f t="shared" si="5"/>
        <v>256.28499999999997</v>
      </c>
      <c r="S20" s="75">
        <f t="shared" si="5"/>
        <v>2020.9</v>
      </c>
      <c r="T20" s="75">
        <f t="shared" si="5"/>
        <v>75.77000000000001</v>
      </c>
      <c r="U20" s="75">
        <f t="shared" si="5"/>
        <v>38.75</v>
      </c>
      <c r="V20" s="75">
        <f t="shared" si="5"/>
        <v>0.79100000000000004</v>
      </c>
      <c r="W20" s="75">
        <f t="shared" si="5"/>
        <v>8.11</v>
      </c>
      <c r="X20" s="75">
        <f t="shared" si="5"/>
        <v>658.49</v>
      </c>
      <c r="Y20" s="75">
        <f t="shared" si="5"/>
        <v>9.43</v>
      </c>
      <c r="Z20" s="75">
        <f t="shared" si="5"/>
        <v>264.75</v>
      </c>
      <c r="AA20" s="75">
        <f t="shared" si="5"/>
        <v>1016.28</v>
      </c>
      <c r="AB20" s="7"/>
    </row>
  </sheetData>
  <mergeCells count="6">
    <mergeCell ref="X3:AA3"/>
    <mergeCell ref="C3:F3"/>
    <mergeCell ref="G3:J3"/>
    <mergeCell ref="K3:N3"/>
    <mergeCell ref="P3:S3"/>
    <mergeCell ref="T3:W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56"/>
  <sheetViews>
    <sheetView workbookViewId="0"/>
  </sheetViews>
  <sheetFormatPr defaultRowHeight="15"/>
  <cols>
    <col min="1" max="1" width="32.85546875" customWidth="1"/>
    <col min="2" max="2" width="5.42578125" customWidth="1"/>
    <col min="3" max="5" width="3.42578125" customWidth="1"/>
    <col min="6" max="6" width="5.7109375" customWidth="1"/>
    <col min="7" max="14" width="3.42578125" customWidth="1"/>
    <col min="15" max="15" width="5.140625" customWidth="1"/>
    <col min="16" max="18" width="3.42578125" customWidth="1"/>
    <col min="19" max="19" width="5.7109375" customWidth="1"/>
    <col min="20" max="25" width="3.42578125" customWidth="1"/>
    <col min="26" max="26" width="4.42578125" customWidth="1"/>
    <col min="27" max="27" width="3.42578125" customWidth="1"/>
  </cols>
  <sheetData>
    <row r="1" spans="1:28" ht="17.25" customHeight="1">
      <c r="A1" s="23" t="s">
        <v>144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114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/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 ht="24.75" customHeight="1">
      <c r="A5" s="3" t="s">
        <v>109</v>
      </c>
      <c r="B5" s="3">
        <v>200</v>
      </c>
      <c r="C5" s="3">
        <v>9.8000000000000007</v>
      </c>
      <c r="D5" s="3">
        <v>13.94</v>
      </c>
      <c r="E5" s="3">
        <v>41.73</v>
      </c>
      <c r="F5" s="3">
        <v>331.58</v>
      </c>
      <c r="G5" s="3">
        <v>0.49</v>
      </c>
      <c r="H5" s="3">
        <v>0.02</v>
      </c>
      <c r="I5" s="3">
        <v>0.14000000000000001</v>
      </c>
      <c r="J5" s="3">
        <v>0.46</v>
      </c>
      <c r="K5" s="3">
        <v>139.72</v>
      </c>
      <c r="L5" s="3">
        <v>2.58</v>
      </c>
      <c r="M5" s="3">
        <v>38.28</v>
      </c>
      <c r="N5" s="3">
        <v>168.36</v>
      </c>
      <c r="O5" s="3">
        <v>250</v>
      </c>
      <c r="P5" s="3">
        <v>12.25</v>
      </c>
      <c r="Q5" s="3">
        <v>17.5</v>
      </c>
      <c r="R5" s="3">
        <v>52.5</v>
      </c>
      <c r="S5" s="3">
        <v>414.5</v>
      </c>
      <c r="T5" s="3">
        <v>0.63</v>
      </c>
      <c r="U5" s="3">
        <v>0</v>
      </c>
      <c r="V5" s="3">
        <v>0.13</v>
      </c>
      <c r="W5" s="3">
        <v>0.6</v>
      </c>
      <c r="X5" s="3">
        <v>175</v>
      </c>
      <c r="Y5" s="3">
        <v>3.25</v>
      </c>
      <c r="Z5" s="3">
        <v>47.5</v>
      </c>
      <c r="AA5" s="3">
        <v>210</v>
      </c>
      <c r="AB5" s="7">
        <v>103</v>
      </c>
    </row>
    <row r="6" spans="1:28">
      <c r="A6" s="66" t="s">
        <v>23</v>
      </c>
      <c r="B6" s="67" t="s">
        <v>47</v>
      </c>
      <c r="C6" s="68">
        <v>0.1</v>
      </c>
      <c r="D6" s="68">
        <v>0</v>
      </c>
      <c r="E6" s="68">
        <v>15.2</v>
      </c>
      <c r="F6" s="68">
        <v>61</v>
      </c>
      <c r="G6" s="68">
        <v>2.8</v>
      </c>
      <c r="H6" s="68">
        <v>0</v>
      </c>
      <c r="I6" s="68">
        <v>0</v>
      </c>
      <c r="J6" s="68">
        <v>0</v>
      </c>
      <c r="K6" s="68">
        <v>13.06</v>
      </c>
      <c r="L6" s="68">
        <v>0</v>
      </c>
      <c r="M6" s="68">
        <v>1.55</v>
      </c>
      <c r="N6" s="68">
        <v>2.89</v>
      </c>
      <c r="O6" s="67" t="s">
        <v>47</v>
      </c>
      <c r="P6" s="68">
        <v>0.1</v>
      </c>
      <c r="Q6" s="68">
        <v>0</v>
      </c>
      <c r="R6" s="68">
        <v>15.2</v>
      </c>
      <c r="S6" s="68">
        <v>61</v>
      </c>
      <c r="T6" s="68">
        <v>2.8</v>
      </c>
      <c r="U6" s="68">
        <v>0</v>
      </c>
      <c r="V6" s="68">
        <v>0</v>
      </c>
      <c r="W6" s="68">
        <v>0</v>
      </c>
      <c r="X6" s="68">
        <v>13.06</v>
      </c>
      <c r="Y6" s="68">
        <v>0</v>
      </c>
      <c r="Z6" s="68">
        <v>1.55</v>
      </c>
      <c r="AA6" s="68">
        <v>2.89</v>
      </c>
      <c r="AB6" s="65">
        <v>504</v>
      </c>
    </row>
    <row r="7" spans="1:28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8" ht="24.75" customHeight="1">
      <c r="A8" s="3" t="s">
        <v>18</v>
      </c>
      <c r="B8" s="15">
        <v>10</v>
      </c>
      <c r="C8" s="11">
        <v>0.05</v>
      </c>
      <c r="D8" s="11">
        <v>8.1999999999999993</v>
      </c>
      <c r="E8" s="11">
        <v>0.08</v>
      </c>
      <c r="F8" s="11">
        <v>74.8</v>
      </c>
      <c r="G8" s="11">
        <v>0</v>
      </c>
      <c r="H8" s="11">
        <v>34</v>
      </c>
      <c r="I8" s="11">
        <v>0</v>
      </c>
      <c r="J8" s="11">
        <v>0</v>
      </c>
      <c r="K8" s="11">
        <v>1.2</v>
      </c>
      <c r="L8" s="11">
        <v>0.02</v>
      </c>
      <c r="M8" s="11">
        <v>0</v>
      </c>
      <c r="N8" s="11">
        <v>1.6</v>
      </c>
      <c r="O8" s="15">
        <v>10</v>
      </c>
      <c r="P8" s="11">
        <v>0.05</v>
      </c>
      <c r="Q8" s="11">
        <v>8.1999999999999993</v>
      </c>
      <c r="R8" s="11">
        <v>0.08</v>
      </c>
      <c r="S8" s="11">
        <v>74.8</v>
      </c>
      <c r="T8" s="11">
        <v>0</v>
      </c>
      <c r="U8" s="11">
        <v>34</v>
      </c>
      <c r="V8" s="11">
        <v>0</v>
      </c>
      <c r="W8" s="11">
        <v>0</v>
      </c>
      <c r="X8" s="11">
        <v>1.2</v>
      </c>
      <c r="Y8" s="11">
        <v>0.02</v>
      </c>
      <c r="Z8" s="11">
        <v>0</v>
      </c>
      <c r="AA8" s="11">
        <v>1.6</v>
      </c>
      <c r="AB8" s="7">
        <v>111</v>
      </c>
    </row>
    <row r="9" spans="1:28">
      <c r="A9" s="3" t="s">
        <v>20</v>
      </c>
      <c r="B9" s="15">
        <v>10</v>
      </c>
      <c r="C9" s="11">
        <v>2.5</v>
      </c>
      <c r="D9" s="11">
        <v>2.6</v>
      </c>
      <c r="E9" s="11">
        <v>0</v>
      </c>
      <c r="F9" s="11">
        <v>34.299999999999997</v>
      </c>
      <c r="G9" s="11">
        <v>7.0000000000000007E-2</v>
      </c>
      <c r="H9" s="11">
        <v>12.7</v>
      </c>
      <c r="I9" s="11">
        <v>0</v>
      </c>
      <c r="J9" s="11">
        <v>0</v>
      </c>
      <c r="K9" s="11">
        <v>90</v>
      </c>
      <c r="L9" s="11">
        <v>0.06</v>
      </c>
      <c r="M9" s="11">
        <v>4.5</v>
      </c>
      <c r="N9" s="11">
        <v>56.7</v>
      </c>
      <c r="O9" s="15">
        <v>15</v>
      </c>
      <c r="P9" s="11">
        <v>3.8</v>
      </c>
      <c r="Q9" s="11">
        <v>3.9</v>
      </c>
      <c r="R9" s="11">
        <v>0</v>
      </c>
      <c r="S9" s="11">
        <v>51.45</v>
      </c>
      <c r="T9" s="11">
        <v>0.105</v>
      </c>
      <c r="U9" s="11">
        <v>19</v>
      </c>
      <c r="V9" s="11">
        <v>4.4999999999999997E-3</v>
      </c>
      <c r="W9" s="11">
        <v>0</v>
      </c>
      <c r="X9" s="11">
        <v>135</v>
      </c>
      <c r="Y9" s="11">
        <v>0.13500000000000001</v>
      </c>
      <c r="Z9" s="11">
        <v>6.75</v>
      </c>
      <c r="AA9" s="11">
        <v>84.5</v>
      </c>
      <c r="AB9" s="7">
        <v>106</v>
      </c>
    </row>
    <row r="10" spans="1:28">
      <c r="A10" s="74" t="s">
        <v>129</v>
      </c>
      <c r="B10" s="7">
        <v>200</v>
      </c>
      <c r="C10" s="7">
        <v>1.8</v>
      </c>
      <c r="D10" s="7">
        <v>0.4</v>
      </c>
      <c r="E10" s="7">
        <v>16.2</v>
      </c>
      <c r="F10" s="7">
        <v>86</v>
      </c>
      <c r="G10" s="7">
        <v>120</v>
      </c>
      <c r="H10" s="7">
        <v>0</v>
      </c>
      <c r="I10" s="7">
        <v>0.08</v>
      </c>
      <c r="J10" s="7">
        <v>0</v>
      </c>
      <c r="K10" s="7">
        <v>68</v>
      </c>
      <c r="L10" s="7">
        <v>0.9</v>
      </c>
      <c r="M10" s="7">
        <v>26</v>
      </c>
      <c r="N10" s="7">
        <v>46</v>
      </c>
      <c r="O10" s="7">
        <v>200</v>
      </c>
      <c r="P10" s="7">
        <v>1.8</v>
      </c>
      <c r="Q10" s="7">
        <v>0.4</v>
      </c>
      <c r="R10" s="7">
        <v>16</v>
      </c>
      <c r="S10" s="7">
        <v>86</v>
      </c>
      <c r="T10" s="7">
        <v>120</v>
      </c>
      <c r="U10" s="7">
        <v>0</v>
      </c>
      <c r="V10" s="7">
        <v>0.1</v>
      </c>
      <c r="W10" s="7">
        <v>0</v>
      </c>
      <c r="X10" s="7">
        <v>68</v>
      </c>
      <c r="Y10" s="7">
        <v>0.9</v>
      </c>
      <c r="Z10" s="7">
        <v>26</v>
      </c>
      <c r="AA10" s="7">
        <v>46</v>
      </c>
      <c r="AB10" s="7"/>
    </row>
    <row r="11" spans="1:28">
      <c r="A11" s="9" t="s">
        <v>16</v>
      </c>
      <c r="B11" s="5"/>
      <c r="C11" s="16">
        <f>SUM(C4:C10)</f>
        <v>17.25</v>
      </c>
      <c r="D11" s="16">
        <f>SUM(D4:D10)</f>
        <v>25.439999999999998</v>
      </c>
      <c r="E11" s="16">
        <f>SUM(E4:E10)</f>
        <v>93.21</v>
      </c>
      <c r="F11" s="16">
        <f>SUM(F5:F10)</f>
        <v>681.68</v>
      </c>
      <c r="G11" s="16">
        <f t="shared" ref="G11:N11" si="0">SUM(G4:G10)</f>
        <v>123.36</v>
      </c>
      <c r="H11" s="16">
        <f t="shared" si="0"/>
        <v>46.72</v>
      </c>
      <c r="I11" s="16">
        <f t="shared" si="0"/>
        <v>0.26400000000000001</v>
      </c>
      <c r="J11" s="16">
        <f t="shared" si="0"/>
        <v>0.46</v>
      </c>
      <c r="K11" s="16">
        <f t="shared" si="0"/>
        <v>319.98</v>
      </c>
      <c r="L11" s="16">
        <f t="shared" si="0"/>
        <v>3.96</v>
      </c>
      <c r="M11" s="16">
        <f t="shared" si="0"/>
        <v>83.93</v>
      </c>
      <c r="N11" s="16">
        <f t="shared" si="0"/>
        <v>305.95</v>
      </c>
      <c r="O11" s="5"/>
      <c r="P11" s="17">
        <f t="shared" ref="P11:AA11" si="1">SUM(P4:P10)</f>
        <v>21.8</v>
      </c>
      <c r="Q11" s="17">
        <f t="shared" si="1"/>
        <v>30.399999999999995</v>
      </c>
      <c r="R11" s="17">
        <f t="shared" si="1"/>
        <v>108.38000000000001</v>
      </c>
      <c r="S11" s="17">
        <f t="shared" si="1"/>
        <v>805.25</v>
      </c>
      <c r="T11" s="17">
        <f t="shared" si="1"/>
        <v>123.535</v>
      </c>
      <c r="U11" s="17">
        <f t="shared" si="1"/>
        <v>53</v>
      </c>
      <c r="V11" s="17">
        <f t="shared" si="1"/>
        <v>0.28949999999999998</v>
      </c>
      <c r="W11" s="17">
        <f t="shared" si="1"/>
        <v>0.6</v>
      </c>
      <c r="X11" s="17">
        <f t="shared" si="1"/>
        <v>402.26</v>
      </c>
      <c r="Y11" s="17">
        <f t="shared" si="1"/>
        <v>4.8550000000000004</v>
      </c>
      <c r="Z11" s="17">
        <f t="shared" si="1"/>
        <v>98.8</v>
      </c>
      <c r="AA11" s="17">
        <f t="shared" si="1"/>
        <v>382.99</v>
      </c>
      <c r="AB11" s="7"/>
    </row>
    <row r="12" spans="1:28">
      <c r="A12" s="6" t="s">
        <v>9</v>
      </c>
      <c r="B12" s="3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7"/>
      <c r="Q12" s="7"/>
      <c r="R12" s="7"/>
      <c r="S12" s="7"/>
      <c r="T12" s="7"/>
      <c r="U12" s="7"/>
      <c r="V12" s="13"/>
      <c r="W12" s="13"/>
      <c r="X12" s="13"/>
      <c r="Y12" s="13"/>
      <c r="Z12" s="13"/>
      <c r="AA12" s="13"/>
      <c r="AB12" s="7"/>
    </row>
    <row r="13" spans="1:28" s="25" customFormat="1" ht="22.5" customHeight="1">
      <c r="A13" s="36" t="s">
        <v>123</v>
      </c>
      <c r="B13" s="8">
        <v>60</v>
      </c>
      <c r="C13" s="11">
        <v>0.43</v>
      </c>
      <c r="D13" s="11">
        <v>6.05</v>
      </c>
      <c r="E13" s="11">
        <v>1.8</v>
      </c>
      <c r="F13" s="11">
        <v>62.16</v>
      </c>
      <c r="G13" s="11">
        <v>2.73</v>
      </c>
      <c r="H13" s="11">
        <v>0.03</v>
      </c>
      <c r="I13" s="11">
        <v>0.18</v>
      </c>
      <c r="J13" s="11">
        <v>2.7</v>
      </c>
      <c r="K13" s="11">
        <v>12.6</v>
      </c>
      <c r="L13" s="11">
        <v>0.33</v>
      </c>
      <c r="M13" s="11">
        <v>7.64</v>
      </c>
      <c r="N13" s="11">
        <v>22.9</v>
      </c>
      <c r="O13" s="8">
        <v>100</v>
      </c>
      <c r="P13" s="11">
        <v>0.7</v>
      </c>
      <c r="Q13" s="11">
        <v>10.1</v>
      </c>
      <c r="R13" s="11">
        <v>3</v>
      </c>
      <c r="S13" s="11">
        <v>103.6</v>
      </c>
      <c r="T13" s="11">
        <v>4.57</v>
      </c>
      <c r="U13" s="11">
        <f t="shared" ref="U13" si="2">H13/6*7</f>
        <v>3.5000000000000003E-2</v>
      </c>
      <c r="V13" s="11">
        <v>0.89</v>
      </c>
      <c r="W13" s="11">
        <v>0.28999999999999998</v>
      </c>
      <c r="X13" s="11">
        <v>21.4</v>
      </c>
      <c r="Y13" s="11">
        <v>0.56999999999999995</v>
      </c>
      <c r="Z13" s="11">
        <v>12.73</v>
      </c>
      <c r="AA13" s="11">
        <v>38.14</v>
      </c>
      <c r="AB13" s="7">
        <v>16</v>
      </c>
    </row>
    <row r="14" spans="1:28" ht="25.5" customHeight="1">
      <c r="A14" s="70" t="s">
        <v>122</v>
      </c>
      <c r="B14" s="69" t="s">
        <v>66</v>
      </c>
      <c r="C14" s="71">
        <v>5.24</v>
      </c>
      <c r="D14" s="71">
        <v>5.8250000000000002</v>
      </c>
      <c r="E14" s="71">
        <v>12.1</v>
      </c>
      <c r="F14" s="71">
        <v>121.8</v>
      </c>
      <c r="G14" s="71">
        <v>6.94</v>
      </c>
      <c r="H14" s="71">
        <v>13</v>
      </c>
      <c r="I14" s="71">
        <v>0.156</v>
      </c>
      <c r="J14" s="71">
        <v>0</v>
      </c>
      <c r="K14" s="71">
        <v>15.2</v>
      </c>
      <c r="L14" s="71">
        <v>0.8</v>
      </c>
      <c r="M14" s="71">
        <v>5.6</v>
      </c>
      <c r="N14" s="71">
        <v>61</v>
      </c>
      <c r="O14" s="69" t="s">
        <v>52</v>
      </c>
      <c r="P14" s="71">
        <v>5.7</v>
      </c>
      <c r="Q14" s="71">
        <v>6.6749999999999998</v>
      </c>
      <c r="R14" s="71">
        <v>15.12</v>
      </c>
      <c r="S14" s="71">
        <v>143.37</v>
      </c>
      <c r="T14" s="71">
        <v>8.67</v>
      </c>
      <c r="U14" s="71">
        <v>16.5</v>
      </c>
      <c r="V14" s="71">
        <v>0.19500000000000001</v>
      </c>
      <c r="W14" s="71">
        <v>0</v>
      </c>
      <c r="X14" s="71">
        <v>19</v>
      </c>
      <c r="Y14" s="71">
        <v>1</v>
      </c>
      <c r="Z14" s="71">
        <v>7</v>
      </c>
      <c r="AA14" s="71">
        <v>76.8</v>
      </c>
      <c r="AB14" s="69" t="s">
        <v>85</v>
      </c>
    </row>
    <row r="15" spans="1:28" ht="26.25" customHeight="1">
      <c r="A15" s="36" t="s">
        <v>95</v>
      </c>
      <c r="B15" s="21" t="s">
        <v>133</v>
      </c>
      <c r="C15" s="11">
        <v>11.22</v>
      </c>
      <c r="D15" s="11">
        <v>12.36</v>
      </c>
      <c r="E15" s="11">
        <v>12.05</v>
      </c>
      <c r="F15" s="11">
        <v>204.4</v>
      </c>
      <c r="G15" s="11">
        <v>0.78</v>
      </c>
      <c r="H15" s="11">
        <v>0</v>
      </c>
      <c r="I15" s="11">
        <v>5.3999999999999999E-2</v>
      </c>
      <c r="J15" s="11">
        <v>0.64</v>
      </c>
      <c r="K15" s="11">
        <v>23.4</v>
      </c>
      <c r="L15" s="11">
        <v>1.68</v>
      </c>
      <c r="M15" s="11">
        <v>24.3</v>
      </c>
      <c r="N15" s="11">
        <v>128</v>
      </c>
      <c r="O15" s="15" t="s">
        <v>134</v>
      </c>
      <c r="P15" s="11">
        <v>13</v>
      </c>
      <c r="Q15" s="11">
        <v>14.2</v>
      </c>
      <c r="R15" s="11">
        <v>14.2</v>
      </c>
      <c r="S15" s="11">
        <v>241.6</v>
      </c>
      <c r="T15" s="11">
        <v>0.95</v>
      </c>
      <c r="U15" s="11">
        <v>0</v>
      </c>
      <c r="V15" s="11">
        <v>0.12</v>
      </c>
      <c r="W15" s="11">
        <v>0.7</v>
      </c>
      <c r="X15" s="11">
        <v>27.2</v>
      </c>
      <c r="Y15" s="11">
        <v>1.8</v>
      </c>
      <c r="Z15" s="11">
        <v>28.7</v>
      </c>
      <c r="AA15" s="11">
        <v>151.30000000000001</v>
      </c>
      <c r="AB15" s="41" t="s">
        <v>70</v>
      </c>
    </row>
    <row r="16" spans="1:28">
      <c r="A16" s="7" t="s">
        <v>27</v>
      </c>
      <c r="B16" s="8">
        <v>150</v>
      </c>
      <c r="C16" s="11">
        <v>8.5500000000000007</v>
      </c>
      <c r="D16" s="11">
        <v>7.8</v>
      </c>
      <c r="E16" s="11">
        <v>37</v>
      </c>
      <c r="F16" s="11">
        <v>253</v>
      </c>
      <c r="G16" s="11">
        <v>0</v>
      </c>
      <c r="H16" s="11">
        <v>0</v>
      </c>
      <c r="I16" s="11">
        <v>0.2</v>
      </c>
      <c r="J16" s="11">
        <v>0.5</v>
      </c>
      <c r="K16" s="11">
        <v>14.25</v>
      </c>
      <c r="L16" s="11">
        <v>4.5</v>
      </c>
      <c r="M16" s="11">
        <v>52.9</v>
      </c>
      <c r="N16" s="11">
        <v>203</v>
      </c>
      <c r="O16" s="8">
        <v>180</v>
      </c>
      <c r="P16" s="11">
        <v>10.3</v>
      </c>
      <c r="Q16" s="11">
        <v>9.36</v>
      </c>
      <c r="R16" s="11">
        <v>44.4</v>
      </c>
      <c r="S16" s="11">
        <v>303.60000000000002</v>
      </c>
      <c r="T16" s="11">
        <v>0</v>
      </c>
      <c r="U16" s="11">
        <v>0</v>
      </c>
      <c r="V16" s="11">
        <v>0.24</v>
      </c>
      <c r="W16" s="11">
        <v>0.6</v>
      </c>
      <c r="X16" s="11">
        <v>16.8</v>
      </c>
      <c r="Y16" s="11">
        <v>5.4</v>
      </c>
      <c r="Z16" s="11">
        <v>63.48</v>
      </c>
      <c r="AA16" s="11">
        <v>243.6</v>
      </c>
      <c r="AB16" s="7">
        <v>243</v>
      </c>
    </row>
    <row r="17" spans="1:28">
      <c r="A17" s="7" t="s">
        <v>111</v>
      </c>
      <c r="B17" s="8">
        <v>200</v>
      </c>
      <c r="C17" s="11">
        <v>0.11</v>
      </c>
      <c r="D17" s="11">
        <v>0</v>
      </c>
      <c r="E17" s="11">
        <v>21.07</v>
      </c>
      <c r="F17" s="11">
        <v>87</v>
      </c>
      <c r="G17" s="11">
        <v>29.3</v>
      </c>
      <c r="H17" s="11">
        <v>0</v>
      </c>
      <c r="I17" s="11">
        <v>0.01</v>
      </c>
      <c r="J17" s="11">
        <v>0</v>
      </c>
      <c r="K17" s="11">
        <v>10</v>
      </c>
      <c r="L17" s="11">
        <v>0.3</v>
      </c>
      <c r="M17" s="11">
        <v>4.8899999999999997</v>
      </c>
      <c r="N17" s="11">
        <v>8</v>
      </c>
      <c r="O17" s="8">
        <v>200</v>
      </c>
      <c r="P17" s="11">
        <v>0.1</v>
      </c>
      <c r="Q17" s="11">
        <v>0</v>
      </c>
      <c r="R17" s="11">
        <v>21</v>
      </c>
      <c r="S17" s="11">
        <v>87</v>
      </c>
      <c r="T17" s="11">
        <v>29.3</v>
      </c>
      <c r="U17" s="11">
        <v>0</v>
      </c>
      <c r="V17" s="11">
        <v>0.01</v>
      </c>
      <c r="W17" s="11">
        <v>0</v>
      </c>
      <c r="X17" s="11">
        <v>10</v>
      </c>
      <c r="Y17" s="11">
        <v>0.3</v>
      </c>
      <c r="Z17" s="11">
        <v>4.8899999999999997</v>
      </c>
      <c r="AA17" s="11">
        <v>8</v>
      </c>
      <c r="AB17" s="7">
        <v>518</v>
      </c>
    </row>
    <row r="18" spans="1:28">
      <c r="A18" s="3" t="s">
        <v>19</v>
      </c>
      <c r="B18" s="5">
        <v>40</v>
      </c>
      <c r="C18" s="12">
        <v>3</v>
      </c>
      <c r="D18" s="12">
        <v>0.3</v>
      </c>
      <c r="E18" s="12">
        <v>20</v>
      </c>
      <c r="F18" s="12">
        <v>94</v>
      </c>
      <c r="G18" s="12">
        <v>0</v>
      </c>
      <c r="H18" s="12">
        <v>0</v>
      </c>
      <c r="I18" s="12">
        <v>4.3999999999999997E-2</v>
      </c>
      <c r="J18" s="12">
        <v>0</v>
      </c>
      <c r="K18" s="12">
        <v>8</v>
      </c>
      <c r="L18" s="12">
        <v>0.4</v>
      </c>
      <c r="M18" s="12">
        <v>13.6</v>
      </c>
      <c r="N18" s="12">
        <v>30.4</v>
      </c>
      <c r="O18" s="5">
        <v>50</v>
      </c>
      <c r="P18" s="12">
        <v>3.8</v>
      </c>
      <c r="Q18" s="12">
        <v>0.4</v>
      </c>
      <c r="R18" s="12">
        <v>24.6</v>
      </c>
      <c r="S18" s="12">
        <v>117.5</v>
      </c>
      <c r="T18" s="12">
        <v>0</v>
      </c>
      <c r="U18" s="12">
        <v>0</v>
      </c>
      <c r="V18" s="12">
        <v>5.5E-2</v>
      </c>
      <c r="W18" s="12">
        <v>0</v>
      </c>
      <c r="X18" s="12">
        <v>10</v>
      </c>
      <c r="Y18" s="12">
        <v>0.55000000000000004</v>
      </c>
      <c r="Z18" s="12">
        <v>17</v>
      </c>
      <c r="AA18" s="12">
        <v>38</v>
      </c>
      <c r="AB18" s="7">
        <v>114</v>
      </c>
    </row>
    <row r="19" spans="1:28">
      <c r="A19" s="7" t="s">
        <v>69</v>
      </c>
      <c r="B19" s="8">
        <v>40</v>
      </c>
      <c r="C19" s="7">
        <v>2.6</v>
      </c>
      <c r="D19" s="7">
        <v>0.5</v>
      </c>
      <c r="E19" s="7">
        <v>14</v>
      </c>
      <c r="F19" s="7">
        <v>72.400000000000006</v>
      </c>
      <c r="G19" s="7">
        <v>0</v>
      </c>
      <c r="H19" s="7">
        <v>0</v>
      </c>
      <c r="I19" s="7">
        <v>0.1</v>
      </c>
      <c r="J19" s="7">
        <v>0</v>
      </c>
      <c r="K19" s="7">
        <v>14</v>
      </c>
      <c r="L19" s="7">
        <v>1.6</v>
      </c>
      <c r="M19" s="7">
        <v>13.6</v>
      </c>
      <c r="N19" s="7">
        <v>30.4</v>
      </c>
      <c r="O19" s="8">
        <v>50</v>
      </c>
      <c r="P19" s="11">
        <v>3.3</v>
      </c>
      <c r="Q19" s="11">
        <v>0.6</v>
      </c>
      <c r="R19" s="11">
        <v>17</v>
      </c>
      <c r="S19" s="11">
        <v>90.5</v>
      </c>
      <c r="T19" s="11">
        <v>0</v>
      </c>
      <c r="U19" s="11">
        <v>0</v>
      </c>
      <c r="V19" s="11">
        <v>0.09</v>
      </c>
      <c r="W19" s="11">
        <v>0</v>
      </c>
      <c r="X19" s="11">
        <v>17.5</v>
      </c>
      <c r="Y19" s="11">
        <v>1.95</v>
      </c>
      <c r="Z19" s="11">
        <v>17</v>
      </c>
      <c r="AA19" s="11">
        <v>38</v>
      </c>
      <c r="AB19" s="7">
        <v>116</v>
      </c>
    </row>
    <row r="20" spans="1:28">
      <c r="A20" s="9" t="s">
        <v>16</v>
      </c>
      <c r="B20" s="33"/>
      <c r="C20" s="18">
        <f t="shared" ref="C20:N20" si="3">SUM(C13:C19)</f>
        <v>31.150000000000002</v>
      </c>
      <c r="D20" s="18">
        <f t="shared" si="3"/>
        <v>32.834999999999994</v>
      </c>
      <c r="E20" s="18">
        <f t="shared" si="3"/>
        <v>118.02000000000001</v>
      </c>
      <c r="F20" s="18">
        <f t="shared" si="3"/>
        <v>894.76</v>
      </c>
      <c r="G20" s="18">
        <f t="shared" si="3"/>
        <v>39.75</v>
      </c>
      <c r="H20" s="18">
        <f t="shared" si="3"/>
        <v>13.03</v>
      </c>
      <c r="I20" s="18">
        <f t="shared" si="3"/>
        <v>0.74399999999999999</v>
      </c>
      <c r="J20" s="18">
        <f t="shared" si="3"/>
        <v>3.8400000000000003</v>
      </c>
      <c r="K20" s="18">
        <f t="shared" si="3"/>
        <v>97.449999999999989</v>
      </c>
      <c r="L20" s="18">
        <f t="shared" si="3"/>
        <v>9.61</v>
      </c>
      <c r="M20" s="18">
        <f t="shared" si="3"/>
        <v>122.52999999999999</v>
      </c>
      <c r="N20" s="18">
        <f t="shared" si="3"/>
        <v>483.69999999999993</v>
      </c>
      <c r="O20" s="29"/>
      <c r="P20" s="18">
        <f t="shared" ref="P20:AA20" si="4">SUM(P13:P19)</f>
        <v>36.9</v>
      </c>
      <c r="Q20" s="18">
        <f t="shared" si="4"/>
        <v>41.334999999999994</v>
      </c>
      <c r="R20" s="18">
        <f t="shared" si="4"/>
        <v>139.32</v>
      </c>
      <c r="S20" s="18">
        <f t="shared" si="4"/>
        <v>1087.17</v>
      </c>
      <c r="T20" s="18">
        <f t="shared" si="4"/>
        <v>43.49</v>
      </c>
      <c r="U20" s="18">
        <f t="shared" si="4"/>
        <v>16.535</v>
      </c>
      <c r="V20" s="18">
        <f t="shared" si="4"/>
        <v>1.6</v>
      </c>
      <c r="W20" s="18">
        <f t="shared" si="4"/>
        <v>1.5899999999999999</v>
      </c>
      <c r="X20" s="18">
        <f t="shared" si="4"/>
        <v>121.89999999999999</v>
      </c>
      <c r="Y20" s="18">
        <f t="shared" si="4"/>
        <v>11.57</v>
      </c>
      <c r="Z20" s="18">
        <f t="shared" si="4"/>
        <v>150.80000000000001</v>
      </c>
      <c r="AA20" s="18">
        <f t="shared" si="4"/>
        <v>593.84</v>
      </c>
      <c r="AB20" s="7"/>
    </row>
    <row r="21" spans="1:28">
      <c r="A21" s="1" t="s">
        <v>17</v>
      </c>
      <c r="B21" s="33"/>
      <c r="C21" s="75">
        <f t="shared" ref="C21:N21" si="5">C11+C20</f>
        <v>48.400000000000006</v>
      </c>
      <c r="D21" s="75">
        <f t="shared" si="5"/>
        <v>58.274999999999991</v>
      </c>
      <c r="E21" s="75">
        <f t="shared" si="5"/>
        <v>211.23000000000002</v>
      </c>
      <c r="F21" s="75">
        <f t="shared" si="5"/>
        <v>1576.44</v>
      </c>
      <c r="G21" s="75">
        <f t="shared" si="5"/>
        <v>163.11000000000001</v>
      </c>
      <c r="H21" s="75">
        <f t="shared" si="5"/>
        <v>59.75</v>
      </c>
      <c r="I21" s="75">
        <f t="shared" si="5"/>
        <v>1.008</v>
      </c>
      <c r="J21" s="75">
        <f t="shared" si="5"/>
        <v>4.3000000000000007</v>
      </c>
      <c r="K21" s="75">
        <f t="shared" si="5"/>
        <v>417.43</v>
      </c>
      <c r="L21" s="75">
        <f t="shared" si="5"/>
        <v>13.57</v>
      </c>
      <c r="M21" s="75">
        <f t="shared" si="5"/>
        <v>206.45999999999998</v>
      </c>
      <c r="N21" s="75">
        <f t="shared" si="5"/>
        <v>789.64999999999986</v>
      </c>
      <c r="O21" s="39"/>
      <c r="P21" s="39">
        <f t="shared" ref="P21:AA21" si="6">P11+P20</f>
        <v>58.7</v>
      </c>
      <c r="Q21" s="39">
        <f t="shared" si="6"/>
        <v>71.734999999999985</v>
      </c>
      <c r="R21" s="39">
        <f t="shared" si="6"/>
        <v>247.7</v>
      </c>
      <c r="S21" s="39">
        <f t="shared" si="6"/>
        <v>1892.42</v>
      </c>
      <c r="T21" s="39">
        <f t="shared" si="6"/>
        <v>167.02500000000001</v>
      </c>
      <c r="U21" s="39">
        <f t="shared" si="6"/>
        <v>69.534999999999997</v>
      </c>
      <c r="V21" s="39">
        <f t="shared" si="6"/>
        <v>1.8895</v>
      </c>
      <c r="W21" s="39">
        <f t="shared" si="6"/>
        <v>2.19</v>
      </c>
      <c r="X21" s="39">
        <f t="shared" si="6"/>
        <v>524.16</v>
      </c>
      <c r="Y21" s="39">
        <f t="shared" si="6"/>
        <v>16.425000000000001</v>
      </c>
      <c r="Z21" s="39">
        <f t="shared" si="6"/>
        <v>249.60000000000002</v>
      </c>
      <c r="AA21" s="39">
        <f t="shared" si="6"/>
        <v>976.83</v>
      </c>
      <c r="AB21" s="7"/>
    </row>
    <row r="25" spans="1:28" ht="19.5" customHeight="1"/>
    <row r="45" ht="36.75" customHeight="1"/>
    <row r="51" ht="24.75" customHeight="1"/>
    <row r="52" ht="27" customHeight="1"/>
    <row r="55" ht="24.75" customHeight="1"/>
    <row r="56" ht="17.25" customHeight="1"/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23"/>
  <sheetViews>
    <sheetView workbookViewId="0"/>
  </sheetViews>
  <sheetFormatPr defaultRowHeight="15"/>
  <cols>
    <col min="1" max="1" width="28.5703125" customWidth="1"/>
    <col min="2" max="2" width="5.140625" customWidth="1"/>
    <col min="3" max="5" width="3.42578125" customWidth="1"/>
    <col min="6" max="6" width="5.42578125" customWidth="1"/>
    <col min="7" max="12" width="3.42578125" customWidth="1"/>
    <col min="13" max="13" width="4" customWidth="1"/>
    <col min="14" max="14" width="4.140625" customWidth="1"/>
    <col min="15" max="15" width="5" customWidth="1"/>
    <col min="16" max="18" width="3.42578125" customWidth="1"/>
    <col min="19" max="19" width="5.28515625" customWidth="1"/>
    <col min="20" max="25" width="3.42578125" customWidth="1"/>
    <col min="26" max="26" width="3.85546875" customWidth="1"/>
    <col min="27" max="27" width="4.28515625" customWidth="1"/>
  </cols>
  <sheetData>
    <row r="1" spans="1:28">
      <c r="A1" s="23" t="s">
        <v>144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34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/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 s="4" customFormat="1" ht="11.25">
      <c r="A5" s="7" t="s">
        <v>126</v>
      </c>
      <c r="B5" s="7">
        <v>205</v>
      </c>
      <c r="C5" s="7">
        <v>6.53</v>
      </c>
      <c r="D5" s="7">
        <v>7.03</v>
      </c>
      <c r="E5" s="7">
        <v>38.78</v>
      </c>
      <c r="F5" s="7">
        <v>244.92</v>
      </c>
      <c r="G5" s="7">
        <v>0.21</v>
      </c>
      <c r="H5" s="7">
        <v>0.01</v>
      </c>
      <c r="I5" s="7">
        <v>0.05</v>
      </c>
      <c r="J5" s="7">
        <v>0.72</v>
      </c>
      <c r="K5" s="7">
        <v>78.67</v>
      </c>
      <c r="L5" s="7">
        <v>0.45</v>
      </c>
      <c r="M5" s="7">
        <v>13.45</v>
      </c>
      <c r="N5" s="7">
        <v>79.86</v>
      </c>
      <c r="O5" s="7">
        <v>255</v>
      </c>
      <c r="P5" s="7">
        <v>8.1</v>
      </c>
      <c r="Q5" s="7">
        <v>8.75</v>
      </c>
      <c r="R5" s="7">
        <v>48.75</v>
      </c>
      <c r="S5" s="7">
        <v>306.10000000000002</v>
      </c>
      <c r="T5" s="7">
        <v>0.25</v>
      </c>
      <c r="U5" s="7">
        <v>0</v>
      </c>
      <c r="V5" s="7">
        <v>0.13</v>
      </c>
      <c r="W5" s="7">
        <v>0.9</v>
      </c>
      <c r="X5" s="7">
        <v>98.75</v>
      </c>
      <c r="Y5" s="7">
        <v>0.63</v>
      </c>
      <c r="Z5" s="7">
        <v>16.25</v>
      </c>
      <c r="AA5" s="7">
        <v>99.9</v>
      </c>
      <c r="AB5" s="7">
        <v>106</v>
      </c>
    </row>
    <row r="6" spans="1:28">
      <c r="A6" s="3" t="s">
        <v>28</v>
      </c>
      <c r="B6" s="5">
        <v>200</v>
      </c>
      <c r="C6" s="11">
        <v>3.6</v>
      </c>
      <c r="D6" s="11">
        <v>3.3</v>
      </c>
      <c r="E6" s="11">
        <v>25</v>
      </c>
      <c r="F6" s="11">
        <v>144</v>
      </c>
      <c r="G6" s="11">
        <v>1.3</v>
      </c>
      <c r="H6" s="11">
        <v>0</v>
      </c>
      <c r="I6" s="11">
        <v>0</v>
      </c>
      <c r="J6" s="11">
        <v>0.1</v>
      </c>
      <c r="K6" s="11">
        <v>124</v>
      </c>
      <c r="L6" s="11">
        <v>0.8</v>
      </c>
      <c r="M6" s="11">
        <v>36.299999999999997</v>
      </c>
      <c r="N6" s="11">
        <v>109</v>
      </c>
      <c r="O6" s="5">
        <v>200</v>
      </c>
      <c r="P6" s="11">
        <v>3.6</v>
      </c>
      <c r="Q6" s="11">
        <v>3.3</v>
      </c>
      <c r="R6" s="11">
        <v>25</v>
      </c>
      <c r="S6" s="11">
        <v>144</v>
      </c>
      <c r="T6" s="11">
        <v>1.3</v>
      </c>
      <c r="U6" s="11">
        <v>0</v>
      </c>
      <c r="V6" s="11">
        <v>0.04</v>
      </c>
      <c r="W6" s="11">
        <v>0.11</v>
      </c>
      <c r="X6" s="11">
        <v>124</v>
      </c>
      <c r="Y6" s="11">
        <v>0.8</v>
      </c>
      <c r="Z6" s="11">
        <v>36.33</v>
      </c>
      <c r="AA6" s="11">
        <v>108.9</v>
      </c>
      <c r="AB6" s="7">
        <v>508</v>
      </c>
    </row>
    <row r="7" spans="1:28">
      <c r="A7" s="3" t="s">
        <v>19</v>
      </c>
      <c r="B7" s="5">
        <v>40</v>
      </c>
      <c r="C7" s="12">
        <v>3</v>
      </c>
      <c r="D7" s="12">
        <v>0.3</v>
      </c>
      <c r="E7" s="12">
        <v>20</v>
      </c>
      <c r="F7" s="12">
        <v>94</v>
      </c>
      <c r="G7" s="12">
        <v>0</v>
      </c>
      <c r="H7" s="12">
        <v>0</v>
      </c>
      <c r="I7" s="12">
        <v>4.3999999999999997E-2</v>
      </c>
      <c r="J7" s="12">
        <v>0</v>
      </c>
      <c r="K7" s="12">
        <v>8</v>
      </c>
      <c r="L7" s="12">
        <v>0.4</v>
      </c>
      <c r="M7" s="12">
        <v>13.6</v>
      </c>
      <c r="N7" s="12">
        <v>30.4</v>
      </c>
      <c r="O7" s="5">
        <v>50</v>
      </c>
      <c r="P7" s="12">
        <v>3.8</v>
      </c>
      <c r="Q7" s="12">
        <v>0.4</v>
      </c>
      <c r="R7" s="12">
        <v>24.6</v>
      </c>
      <c r="S7" s="12">
        <v>117.5</v>
      </c>
      <c r="T7" s="12">
        <v>0</v>
      </c>
      <c r="U7" s="12">
        <v>0</v>
      </c>
      <c r="V7" s="12">
        <v>5.5E-2</v>
      </c>
      <c r="W7" s="12">
        <v>0</v>
      </c>
      <c r="X7" s="12">
        <v>10</v>
      </c>
      <c r="Y7" s="12">
        <v>0.55000000000000004</v>
      </c>
      <c r="Z7" s="12">
        <v>17</v>
      </c>
      <c r="AA7" s="12">
        <v>38</v>
      </c>
      <c r="AB7" s="7">
        <v>114</v>
      </c>
    </row>
    <row r="8" spans="1:28" ht="24.75" customHeight="1">
      <c r="A8" s="3" t="s">
        <v>18</v>
      </c>
      <c r="B8" s="15">
        <v>10</v>
      </c>
      <c r="C8" s="11">
        <v>0.05</v>
      </c>
      <c r="D8" s="11">
        <v>8.1999999999999993</v>
      </c>
      <c r="E8" s="11">
        <v>0.08</v>
      </c>
      <c r="F8" s="11">
        <v>74.8</v>
      </c>
      <c r="G8" s="11">
        <v>0</v>
      </c>
      <c r="H8" s="11">
        <v>34</v>
      </c>
      <c r="I8" s="11">
        <v>0</v>
      </c>
      <c r="J8" s="11">
        <v>0</v>
      </c>
      <c r="K8" s="11">
        <v>1.2</v>
      </c>
      <c r="L8" s="11">
        <v>0.02</v>
      </c>
      <c r="M8" s="11">
        <v>0</v>
      </c>
      <c r="N8" s="11">
        <v>1.6</v>
      </c>
      <c r="O8" s="15">
        <v>10</v>
      </c>
      <c r="P8" s="11">
        <v>0.05</v>
      </c>
      <c r="Q8" s="11">
        <v>8.1999999999999993</v>
      </c>
      <c r="R8" s="11">
        <v>0.08</v>
      </c>
      <c r="S8" s="11">
        <v>74.8</v>
      </c>
      <c r="T8" s="11">
        <v>0</v>
      </c>
      <c r="U8" s="11">
        <v>34</v>
      </c>
      <c r="V8" s="11">
        <v>0</v>
      </c>
      <c r="W8" s="11">
        <v>0</v>
      </c>
      <c r="X8" s="11">
        <v>1.2</v>
      </c>
      <c r="Y8" s="11">
        <v>0.02</v>
      </c>
      <c r="Z8" s="11">
        <v>0</v>
      </c>
      <c r="AA8" s="11">
        <v>1.6</v>
      </c>
      <c r="AB8" s="7">
        <v>111</v>
      </c>
    </row>
    <row r="9" spans="1:28">
      <c r="A9" s="3" t="s">
        <v>73</v>
      </c>
      <c r="B9" s="5">
        <v>200</v>
      </c>
      <c r="C9" s="11">
        <v>0.8</v>
      </c>
      <c r="D9" s="11">
        <v>0.6</v>
      </c>
      <c r="E9" s="11">
        <v>20.6</v>
      </c>
      <c r="F9" s="11">
        <v>94</v>
      </c>
      <c r="G9" s="11">
        <v>10</v>
      </c>
      <c r="H9" s="11">
        <v>0</v>
      </c>
      <c r="I9" s="11">
        <v>0.04</v>
      </c>
      <c r="J9" s="11">
        <v>0</v>
      </c>
      <c r="K9" s="11">
        <v>38</v>
      </c>
      <c r="L9" s="11">
        <v>4.5999999999999996</v>
      </c>
      <c r="M9" s="11">
        <v>18</v>
      </c>
      <c r="N9" s="11">
        <v>22</v>
      </c>
      <c r="O9" s="5">
        <v>200</v>
      </c>
      <c r="P9" s="11">
        <v>0.8</v>
      </c>
      <c r="Q9" s="11">
        <v>0.6</v>
      </c>
      <c r="R9" s="11">
        <v>20.6</v>
      </c>
      <c r="S9" s="11">
        <v>94</v>
      </c>
      <c r="T9" s="11">
        <v>10</v>
      </c>
      <c r="U9" s="11">
        <v>0</v>
      </c>
      <c r="V9" s="11">
        <v>0.04</v>
      </c>
      <c r="W9" s="11">
        <v>0</v>
      </c>
      <c r="X9" s="11">
        <v>38</v>
      </c>
      <c r="Y9" s="11">
        <v>4.5999999999999996</v>
      </c>
      <c r="Z9" s="11">
        <v>18</v>
      </c>
      <c r="AA9" s="11">
        <v>22</v>
      </c>
      <c r="AB9" s="7">
        <v>118</v>
      </c>
    </row>
    <row r="10" spans="1:28">
      <c r="A10" s="9" t="s">
        <v>16</v>
      </c>
      <c r="B10" s="5"/>
      <c r="C10" s="16">
        <f t="shared" ref="C10:N10" si="0">SUM(C5:C9)</f>
        <v>13.980000000000002</v>
      </c>
      <c r="D10" s="16">
        <f t="shared" si="0"/>
        <v>19.43</v>
      </c>
      <c r="E10" s="16">
        <f t="shared" si="0"/>
        <v>104.46000000000001</v>
      </c>
      <c r="F10" s="16">
        <f t="shared" si="0"/>
        <v>651.71999999999991</v>
      </c>
      <c r="G10" s="16">
        <f t="shared" si="0"/>
        <v>11.51</v>
      </c>
      <c r="H10" s="16">
        <f t="shared" si="0"/>
        <v>34.01</v>
      </c>
      <c r="I10" s="16">
        <f t="shared" si="0"/>
        <v>0.13400000000000001</v>
      </c>
      <c r="J10" s="16">
        <f t="shared" si="0"/>
        <v>0.82</v>
      </c>
      <c r="K10" s="16">
        <f t="shared" si="0"/>
        <v>249.87</v>
      </c>
      <c r="L10" s="16">
        <f t="shared" si="0"/>
        <v>6.27</v>
      </c>
      <c r="M10" s="16">
        <f t="shared" si="0"/>
        <v>81.349999999999994</v>
      </c>
      <c r="N10" s="16">
        <f t="shared" si="0"/>
        <v>242.86</v>
      </c>
      <c r="O10" s="27"/>
      <c r="P10" s="16">
        <f t="shared" ref="P10:AA10" si="1">SUM(P5:P9)</f>
        <v>16.350000000000001</v>
      </c>
      <c r="Q10" s="16">
        <f t="shared" si="1"/>
        <v>21.25</v>
      </c>
      <c r="R10" s="16">
        <f t="shared" si="1"/>
        <v>119.03</v>
      </c>
      <c r="S10" s="16">
        <f t="shared" si="1"/>
        <v>736.4</v>
      </c>
      <c r="T10" s="16">
        <f t="shared" si="1"/>
        <v>11.55</v>
      </c>
      <c r="U10" s="16">
        <f t="shared" si="1"/>
        <v>34</v>
      </c>
      <c r="V10" s="16">
        <f t="shared" si="1"/>
        <v>0.26500000000000001</v>
      </c>
      <c r="W10" s="16">
        <f t="shared" si="1"/>
        <v>1.01</v>
      </c>
      <c r="X10" s="16">
        <f t="shared" si="1"/>
        <v>271.95</v>
      </c>
      <c r="Y10" s="16">
        <f t="shared" si="1"/>
        <v>6.6</v>
      </c>
      <c r="Z10" s="16">
        <f t="shared" si="1"/>
        <v>87.58</v>
      </c>
      <c r="AA10" s="16">
        <f t="shared" si="1"/>
        <v>270.39999999999998</v>
      </c>
      <c r="AB10" s="7"/>
    </row>
    <row r="11" spans="1:28">
      <c r="A11" s="6" t="s">
        <v>9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7"/>
      <c r="R11" s="7"/>
      <c r="S11" s="7"/>
      <c r="T11" s="7"/>
      <c r="U11" s="7"/>
      <c r="V11" s="13"/>
      <c r="W11" s="13"/>
      <c r="X11" s="13"/>
      <c r="Y11" s="13"/>
      <c r="Z11" s="13"/>
      <c r="AA11" s="13"/>
      <c r="AB11" s="7"/>
    </row>
    <row r="12" spans="1:28" s="79" customFormat="1" ht="38.25" customHeight="1">
      <c r="A12" s="38" t="s">
        <v>136</v>
      </c>
      <c r="B12" s="20">
        <v>60</v>
      </c>
      <c r="C12" s="3">
        <v>0.9</v>
      </c>
      <c r="D12" s="3">
        <v>3.3</v>
      </c>
      <c r="E12" s="3">
        <v>5.04</v>
      </c>
      <c r="F12" s="3">
        <v>53.4</v>
      </c>
      <c r="G12" s="3">
        <v>3.42</v>
      </c>
      <c r="H12" s="3">
        <v>0</v>
      </c>
      <c r="I12" s="3">
        <v>0</v>
      </c>
      <c r="J12" s="3">
        <v>1.38</v>
      </c>
      <c r="K12" s="3">
        <v>19.8</v>
      </c>
      <c r="L12" s="3">
        <v>0.78</v>
      </c>
      <c r="M12" s="3">
        <v>11.4</v>
      </c>
      <c r="N12" s="3">
        <v>22.8</v>
      </c>
      <c r="O12" s="20">
        <v>100</v>
      </c>
      <c r="P12" s="3">
        <v>1.5</v>
      </c>
      <c r="Q12" s="3">
        <v>5.5</v>
      </c>
      <c r="R12" s="3">
        <v>8.4</v>
      </c>
      <c r="S12" s="3">
        <v>89</v>
      </c>
      <c r="T12" s="3">
        <v>5.7</v>
      </c>
      <c r="U12" s="3">
        <v>0</v>
      </c>
      <c r="V12" s="3">
        <v>0</v>
      </c>
      <c r="W12" s="3">
        <v>2.2999999999999998</v>
      </c>
      <c r="X12" s="3">
        <v>33</v>
      </c>
      <c r="Y12" s="3">
        <v>1.3</v>
      </c>
      <c r="Z12" s="3">
        <v>19</v>
      </c>
      <c r="AA12" s="3">
        <v>38</v>
      </c>
      <c r="AB12" s="3">
        <v>50</v>
      </c>
    </row>
    <row r="13" spans="1:28" ht="26.25" customHeight="1">
      <c r="A13" s="36" t="s">
        <v>110</v>
      </c>
      <c r="B13" s="8">
        <v>200</v>
      </c>
      <c r="C13" s="11">
        <v>10.4</v>
      </c>
      <c r="D13" s="11">
        <v>3.28</v>
      </c>
      <c r="E13" s="11">
        <v>5.36</v>
      </c>
      <c r="F13" s="11">
        <v>133.04</v>
      </c>
      <c r="G13" s="11">
        <v>6.32</v>
      </c>
      <c r="H13" s="11">
        <v>0.16</v>
      </c>
      <c r="I13" s="11">
        <v>0</v>
      </c>
      <c r="J13" s="11">
        <v>0.48</v>
      </c>
      <c r="K13" s="11">
        <v>44.8</v>
      </c>
      <c r="L13" s="11">
        <v>1.1200000000000001</v>
      </c>
      <c r="M13" s="11">
        <v>33.6</v>
      </c>
      <c r="N13" s="11">
        <v>110.4</v>
      </c>
      <c r="O13" s="8">
        <v>250</v>
      </c>
      <c r="P13" s="11">
        <v>13.21</v>
      </c>
      <c r="Q13" s="11">
        <v>4.1100000000000003</v>
      </c>
      <c r="R13" s="11">
        <v>6.7</v>
      </c>
      <c r="S13" s="11">
        <v>166.25</v>
      </c>
      <c r="T13" s="11">
        <v>7.9</v>
      </c>
      <c r="U13" s="11">
        <v>0.21</v>
      </c>
      <c r="V13" s="11">
        <v>1.4999999999999999E-2</v>
      </c>
      <c r="W13" s="11">
        <v>0.6</v>
      </c>
      <c r="X13" s="11">
        <v>56.25</v>
      </c>
      <c r="Y13" s="11">
        <v>1.42</v>
      </c>
      <c r="Z13" s="11">
        <v>41.5</v>
      </c>
      <c r="AA13" s="11">
        <v>137.91</v>
      </c>
      <c r="AB13" s="7">
        <v>159</v>
      </c>
    </row>
    <row r="14" spans="1:28" ht="25.5" customHeight="1">
      <c r="A14" s="38" t="s">
        <v>88</v>
      </c>
      <c r="B14" s="5" t="s">
        <v>133</v>
      </c>
      <c r="C14" s="11">
        <v>5.6</v>
      </c>
      <c r="D14" s="11">
        <v>9.3000000000000007</v>
      </c>
      <c r="E14" s="11">
        <v>3.8</v>
      </c>
      <c r="F14" s="11">
        <v>122.8</v>
      </c>
      <c r="G14" s="11">
        <v>7.95</v>
      </c>
      <c r="H14" s="11">
        <v>0</v>
      </c>
      <c r="I14" s="11">
        <v>2.8000000000000001E-2</v>
      </c>
      <c r="J14" s="11">
        <v>0.16900000000000001</v>
      </c>
      <c r="K14" s="11">
        <v>20.3</v>
      </c>
      <c r="L14" s="11">
        <v>0.93</v>
      </c>
      <c r="M14" s="11">
        <v>12.69</v>
      </c>
      <c r="N14" s="11">
        <v>52.5</v>
      </c>
      <c r="O14" s="5" t="s">
        <v>134</v>
      </c>
      <c r="P14" s="11">
        <v>7.4</v>
      </c>
      <c r="Q14" s="11">
        <v>11.2</v>
      </c>
      <c r="R14" s="11">
        <v>4.5599999999999996</v>
      </c>
      <c r="S14" s="11">
        <v>146.16</v>
      </c>
      <c r="T14" s="11">
        <v>10.4</v>
      </c>
      <c r="U14" s="11">
        <v>0</v>
      </c>
      <c r="V14" s="11">
        <v>0.04</v>
      </c>
      <c r="W14" s="11">
        <v>0.24</v>
      </c>
      <c r="X14" s="11">
        <v>27.2</v>
      </c>
      <c r="Y14" s="11">
        <v>1.2</v>
      </c>
      <c r="Z14" s="11">
        <v>14.7</v>
      </c>
      <c r="AA14" s="11">
        <v>61.6</v>
      </c>
      <c r="AB14" s="41" t="s">
        <v>89</v>
      </c>
    </row>
    <row r="15" spans="1:28">
      <c r="A15" s="7" t="s">
        <v>98</v>
      </c>
      <c r="B15" s="31">
        <v>150</v>
      </c>
      <c r="C15" s="31">
        <v>3.15</v>
      </c>
      <c r="D15" s="31">
        <v>6.6</v>
      </c>
      <c r="E15" s="31">
        <v>16.350000000000001</v>
      </c>
      <c r="F15" s="31">
        <v>138</v>
      </c>
      <c r="G15" s="31">
        <v>5.0999999999999996</v>
      </c>
      <c r="H15" s="31">
        <v>1.4999999999999999E-2</v>
      </c>
      <c r="I15" s="31">
        <v>0.13500000000000001</v>
      </c>
      <c r="J15" s="31">
        <v>0.19500000000000001</v>
      </c>
      <c r="K15" s="31">
        <v>39</v>
      </c>
      <c r="L15" s="31">
        <v>1.05</v>
      </c>
      <c r="M15" s="31">
        <v>24.24</v>
      </c>
      <c r="N15" s="31">
        <v>73.959999999999994</v>
      </c>
      <c r="O15" s="8">
        <v>180</v>
      </c>
      <c r="P15" s="11">
        <f t="shared" ref="P15:AA15" si="2">C15/150*180</f>
        <v>3.78</v>
      </c>
      <c r="Q15" s="11">
        <f t="shared" si="2"/>
        <v>7.92</v>
      </c>
      <c r="R15" s="11">
        <f t="shared" si="2"/>
        <v>19.62</v>
      </c>
      <c r="S15" s="11">
        <f t="shared" si="2"/>
        <v>165.6</v>
      </c>
      <c r="T15" s="11">
        <f t="shared" si="2"/>
        <v>6.1199999999999992</v>
      </c>
      <c r="U15" s="11">
        <f t="shared" si="2"/>
        <v>1.7999999999999999E-2</v>
      </c>
      <c r="V15" s="11">
        <f t="shared" si="2"/>
        <v>0.16200000000000001</v>
      </c>
      <c r="W15" s="11">
        <f t="shared" si="2"/>
        <v>0.23399999999999999</v>
      </c>
      <c r="X15" s="11">
        <f t="shared" si="2"/>
        <v>46.800000000000004</v>
      </c>
      <c r="Y15" s="11">
        <f t="shared" si="2"/>
        <v>1.26</v>
      </c>
      <c r="Z15" s="11">
        <f t="shared" si="2"/>
        <v>29.087999999999997</v>
      </c>
      <c r="AA15" s="11">
        <f t="shared" si="2"/>
        <v>88.751999999999981</v>
      </c>
      <c r="AB15" s="7">
        <v>434</v>
      </c>
    </row>
    <row r="16" spans="1:28">
      <c r="A16" s="7" t="s">
        <v>59</v>
      </c>
      <c r="B16" s="8">
        <v>200</v>
      </c>
      <c r="C16" s="11">
        <v>0.2</v>
      </c>
      <c r="D16" s="11">
        <v>0.1</v>
      </c>
      <c r="E16" s="11">
        <v>21.5</v>
      </c>
      <c r="F16" s="11">
        <v>87</v>
      </c>
      <c r="G16" s="11">
        <v>29.3</v>
      </c>
      <c r="H16" s="11">
        <v>0</v>
      </c>
      <c r="I16" s="11">
        <v>0.01</v>
      </c>
      <c r="J16" s="11">
        <v>0</v>
      </c>
      <c r="K16" s="11">
        <v>10</v>
      </c>
      <c r="L16" s="11">
        <v>0.3</v>
      </c>
      <c r="M16" s="11">
        <v>4.8899999999999997</v>
      </c>
      <c r="N16" s="11">
        <v>8</v>
      </c>
      <c r="O16" s="8">
        <v>200</v>
      </c>
      <c r="P16" s="11">
        <v>0.2</v>
      </c>
      <c r="Q16" s="11">
        <v>0.1</v>
      </c>
      <c r="R16" s="11">
        <v>21.5</v>
      </c>
      <c r="S16" s="11">
        <v>87</v>
      </c>
      <c r="T16" s="11">
        <v>29.3</v>
      </c>
      <c r="U16" s="11">
        <v>0</v>
      </c>
      <c r="V16" s="11">
        <v>0.01</v>
      </c>
      <c r="W16" s="11">
        <v>0</v>
      </c>
      <c r="X16" s="11">
        <v>10</v>
      </c>
      <c r="Y16" s="11">
        <v>0.3</v>
      </c>
      <c r="Z16" s="11">
        <v>4.8899999999999997</v>
      </c>
      <c r="AA16" s="11">
        <v>8</v>
      </c>
      <c r="AB16" s="7">
        <v>518</v>
      </c>
    </row>
    <row r="17" spans="1:28">
      <c r="A17" s="3" t="s">
        <v>19</v>
      </c>
      <c r="B17" s="5">
        <v>40</v>
      </c>
      <c r="C17" s="12">
        <v>3</v>
      </c>
      <c r="D17" s="12">
        <v>0.3</v>
      </c>
      <c r="E17" s="12">
        <v>20</v>
      </c>
      <c r="F17" s="12">
        <v>94</v>
      </c>
      <c r="G17" s="12">
        <v>0</v>
      </c>
      <c r="H17" s="12">
        <v>0</v>
      </c>
      <c r="I17" s="12">
        <v>4.3999999999999997E-2</v>
      </c>
      <c r="J17" s="12">
        <v>0</v>
      </c>
      <c r="K17" s="12">
        <v>8</v>
      </c>
      <c r="L17" s="12">
        <v>0.4</v>
      </c>
      <c r="M17" s="12">
        <v>13.6</v>
      </c>
      <c r="N17" s="12">
        <v>30.4</v>
      </c>
      <c r="O17" s="5">
        <v>50</v>
      </c>
      <c r="P17" s="12">
        <v>3.8</v>
      </c>
      <c r="Q17" s="12">
        <v>0.4</v>
      </c>
      <c r="R17" s="12">
        <v>24.6</v>
      </c>
      <c r="S17" s="12">
        <v>117.5</v>
      </c>
      <c r="T17" s="12">
        <v>0</v>
      </c>
      <c r="U17" s="12">
        <v>0</v>
      </c>
      <c r="V17" s="12">
        <v>5.5E-2</v>
      </c>
      <c r="W17" s="12">
        <v>0</v>
      </c>
      <c r="X17" s="12">
        <v>10</v>
      </c>
      <c r="Y17" s="12">
        <v>0.55000000000000004</v>
      </c>
      <c r="Z17" s="12">
        <v>17</v>
      </c>
      <c r="AA17" s="12">
        <v>38</v>
      </c>
      <c r="AB17" s="7">
        <v>114</v>
      </c>
    </row>
    <row r="18" spans="1:28">
      <c r="A18" s="7" t="s">
        <v>69</v>
      </c>
      <c r="B18" s="8">
        <v>40</v>
      </c>
      <c r="C18" s="7">
        <v>2.6</v>
      </c>
      <c r="D18" s="7">
        <v>0.5</v>
      </c>
      <c r="E18" s="7">
        <v>14</v>
      </c>
      <c r="F18" s="7">
        <v>72.400000000000006</v>
      </c>
      <c r="G18" s="7">
        <v>0</v>
      </c>
      <c r="H18" s="7">
        <v>0</v>
      </c>
      <c r="I18" s="7">
        <v>0.1</v>
      </c>
      <c r="J18" s="7">
        <v>0</v>
      </c>
      <c r="K18" s="7">
        <v>14</v>
      </c>
      <c r="L18" s="7">
        <v>1.6</v>
      </c>
      <c r="M18" s="7">
        <v>13.6</v>
      </c>
      <c r="N18" s="7">
        <v>30.4</v>
      </c>
      <c r="O18" s="8">
        <v>50</v>
      </c>
      <c r="P18" s="11">
        <v>3.3</v>
      </c>
      <c r="Q18" s="11">
        <v>0.6</v>
      </c>
      <c r="R18" s="11">
        <v>17</v>
      </c>
      <c r="S18" s="11">
        <v>90.5</v>
      </c>
      <c r="T18" s="11">
        <v>0</v>
      </c>
      <c r="U18" s="11">
        <v>0</v>
      </c>
      <c r="V18" s="11">
        <v>0.09</v>
      </c>
      <c r="W18" s="11">
        <v>0</v>
      </c>
      <c r="X18" s="11">
        <v>17.5</v>
      </c>
      <c r="Y18" s="11">
        <v>1.95</v>
      </c>
      <c r="Z18" s="11">
        <v>17</v>
      </c>
      <c r="AA18" s="11">
        <v>38</v>
      </c>
      <c r="AB18" s="7">
        <v>116</v>
      </c>
    </row>
    <row r="19" spans="1:28">
      <c r="A19" s="9" t="s">
        <v>16</v>
      </c>
      <c r="B19" s="8"/>
      <c r="C19" s="18">
        <f t="shared" ref="C19:N19" si="3">SUM(C12:C18)</f>
        <v>25.849999999999998</v>
      </c>
      <c r="D19" s="18">
        <f t="shared" si="3"/>
        <v>23.380000000000003</v>
      </c>
      <c r="E19" s="18">
        <f t="shared" si="3"/>
        <v>86.05</v>
      </c>
      <c r="F19" s="18">
        <f t="shared" si="3"/>
        <v>700.64</v>
      </c>
      <c r="G19" s="18">
        <f t="shared" si="3"/>
        <v>52.09</v>
      </c>
      <c r="H19" s="18">
        <f t="shared" si="3"/>
        <v>0.17499999999999999</v>
      </c>
      <c r="I19" s="18">
        <f t="shared" si="3"/>
        <v>0.31700000000000006</v>
      </c>
      <c r="J19" s="18">
        <f t="shared" si="3"/>
        <v>2.2239999999999998</v>
      </c>
      <c r="K19" s="18">
        <f t="shared" si="3"/>
        <v>155.89999999999998</v>
      </c>
      <c r="L19" s="18">
        <f t="shared" si="3"/>
        <v>6.18</v>
      </c>
      <c r="M19" s="18">
        <f t="shared" si="3"/>
        <v>114.01999999999998</v>
      </c>
      <c r="N19" s="18">
        <f t="shared" si="3"/>
        <v>328.46</v>
      </c>
      <c r="O19" s="29"/>
      <c r="P19" s="18">
        <f t="shared" ref="P19:AA19" si="4">SUM(P12:P18)</f>
        <v>33.19</v>
      </c>
      <c r="Q19" s="18">
        <f t="shared" si="4"/>
        <v>29.83</v>
      </c>
      <c r="R19" s="18">
        <f t="shared" si="4"/>
        <v>102.38</v>
      </c>
      <c r="S19" s="18">
        <f t="shared" si="4"/>
        <v>862.01</v>
      </c>
      <c r="T19" s="18">
        <f t="shared" si="4"/>
        <v>59.42</v>
      </c>
      <c r="U19" s="18">
        <f t="shared" si="4"/>
        <v>0.22799999999999998</v>
      </c>
      <c r="V19" s="18">
        <f t="shared" si="4"/>
        <v>0.372</v>
      </c>
      <c r="W19" s="18">
        <f t="shared" si="4"/>
        <v>3.3739999999999997</v>
      </c>
      <c r="X19" s="18">
        <f t="shared" si="4"/>
        <v>200.75</v>
      </c>
      <c r="Y19" s="18">
        <f t="shared" si="4"/>
        <v>7.9799999999999995</v>
      </c>
      <c r="Z19" s="18">
        <f t="shared" si="4"/>
        <v>143.178</v>
      </c>
      <c r="AA19" s="18">
        <f t="shared" si="4"/>
        <v>410.26199999999994</v>
      </c>
      <c r="AB19" s="7"/>
    </row>
    <row r="20" spans="1:28">
      <c r="A20" s="1" t="s">
        <v>17</v>
      </c>
      <c r="B20" s="8"/>
      <c r="C20" s="75">
        <f t="shared" ref="C20:N20" si="5">C10+C19</f>
        <v>39.83</v>
      </c>
      <c r="D20" s="75">
        <f t="shared" si="5"/>
        <v>42.81</v>
      </c>
      <c r="E20" s="75">
        <f t="shared" si="5"/>
        <v>190.51</v>
      </c>
      <c r="F20" s="75">
        <f t="shared" si="5"/>
        <v>1352.36</v>
      </c>
      <c r="G20" s="75">
        <f t="shared" si="5"/>
        <v>63.6</v>
      </c>
      <c r="H20" s="75">
        <f t="shared" si="5"/>
        <v>34.184999999999995</v>
      </c>
      <c r="I20" s="75">
        <f t="shared" si="5"/>
        <v>0.45100000000000007</v>
      </c>
      <c r="J20" s="75">
        <f t="shared" si="5"/>
        <v>3.0439999999999996</v>
      </c>
      <c r="K20" s="75">
        <f t="shared" si="5"/>
        <v>405.77</v>
      </c>
      <c r="L20" s="75">
        <f t="shared" si="5"/>
        <v>12.45</v>
      </c>
      <c r="M20" s="75">
        <f t="shared" si="5"/>
        <v>195.36999999999998</v>
      </c>
      <c r="N20" s="75">
        <f t="shared" si="5"/>
        <v>571.31999999999994</v>
      </c>
      <c r="O20" s="39"/>
      <c r="P20" s="75">
        <f t="shared" ref="P20:AA20" si="6">P10+P19</f>
        <v>49.54</v>
      </c>
      <c r="Q20" s="75">
        <f t="shared" si="6"/>
        <v>51.08</v>
      </c>
      <c r="R20" s="75">
        <f t="shared" si="6"/>
        <v>221.41</v>
      </c>
      <c r="S20" s="75">
        <f t="shared" si="6"/>
        <v>1598.4099999999999</v>
      </c>
      <c r="T20" s="75">
        <f t="shared" si="6"/>
        <v>70.97</v>
      </c>
      <c r="U20" s="75">
        <f t="shared" si="6"/>
        <v>34.228000000000002</v>
      </c>
      <c r="V20" s="75">
        <f t="shared" si="6"/>
        <v>0.63700000000000001</v>
      </c>
      <c r="W20" s="75">
        <f t="shared" si="6"/>
        <v>4.3839999999999995</v>
      </c>
      <c r="X20" s="75">
        <f t="shared" si="6"/>
        <v>472.7</v>
      </c>
      <c r="Y20" s="75">
        <f t="shared" si="6"/>
        <v>14.579999999999998</v>
      </c>
      <c r="Z20" s="75">
        <f t="shared" si="6"/>
        <v>230.75799999999998</v>
      </c>
      <c r="AA20" s="75">
        <f t="shared" si="6"/>
        <v>680.66199999999992</v>
      </c>
      <c r="AB20" s="7"/>
    </row>
    <row r="21" spans="1:28">
      <c r="C21" s="30"/>
      <c r="D21" s="30"/>
      <c r="E21" s="30"/>
      <c r="F21" s="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8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28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24"/>
  <sheetViews>
    <sheetView workbookViewId="0"/>
  </sheetViews>
  <sheetFormatPr defaultRowHeight="15"/>
  <cols>
    <col min="1" max="1" width="28.140625" customWidth="1"/>
    <col min="2" max="2" width="5.28515625" customWidth="1"/>
    <col min="3" max="5" width="3.42578125" customWidth="1"/>
    <col min="6" max="6" width="5.7109375" customWidth="1"/>
    <col min="7" max="14" width="3.42578125" customWidth="1"/>
    <col min="15" max="15" width="5.140625" customWidth="1"/>
    <col min="16" max="18" width="3.42578125" customWidth="1"/>
    <col min="19" max="19" width="5.7109375" customWidth="1"/>
    <col min="20" max="25" width="3.42578125" customWidth="1"/>
    <col min="26" max="26" width="4.28515625" customWidth="1"/>
    <col min="27" max="27" width="4.140625" customWidth="1"/>
  </cols>
  <sheetData>
    <row r="1" spans="1:28">
      <c r="A1" s="23" t="s">
        <v>142</v>
      </c>
      <c r="B1" s="23"/>
      <c r="C1" s="1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8">
      <c r="A2" s="24" t="s">
        <v>35</v>
      </c>
      <c r="B2" s="23"/>
      <c r="C2" s="1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23.25">
      <c r="A3" s="1" t="s">
        <v>0</v>
      </c>
      <c r="B3" s="28" t="s">
        <v>40</v>
      </c>
      <c r="C3" s="80" t="s">
        <v>14</v>
      </c>
      <c r="D3" s="81"/>
      <c r="E3" s="81"/>
      <c r="F3" s="82"/>
      <c r="G3" s="83" t="s">
        <v>1</v>
      </c>
      <c r="H3" s="83"/>
      <c r="I3" s="83"/>
      <c r="J3" s="83"/>
      <c r="K3" s="83" t="s">
        <v>15</v>
      </c>
      <c r="L3" s="83"/>
      <c r="M3" s="83"/>
      <c r="N3" s="83"/>
      <c r="O3" s="28" t="s">
        <v>41</v>
      </c>
      <c r="P3" s="80" t="s">
        <v>14</v>
      </c>
      <c r="Q3" s="81"/>
      <c r="R3" s="81"/>
      <c r="S3" s="82"/>
      <c r="T3" s="83" t="s">
        <v>1</v>
      </c>
      <c r="U3" s="83"/>
      <c r="V3" s="83"/>
      <c r="W3" s="83"/>
      <c r="X3" s="83" t="s">
        <v>15</v>
      </c>
      <c r="Y3" s="83"/>
      <c r="Z3" s="83"/>
      <c r="AA3" s="83"/>
      <c r="AB3" s="7"/>
    </row>
    <row r="4" spans="1:28">
      <c r="A4" s="1" t="s">
        <v>2</v>
      </c>
      <c r="B4" s="1" t="s">
        <v>12</v>
      </c>
      <c r="C4" s="1" t="s">
        <v>3</v>
      </c>
      <c r="D4" s="1" t="s">
        <v>4</v>
      </c>
      <c r="E4" s="1" t="s">
        <v>5</v>
      </c>
      <c r="F4" s="1" t="s">
        <v>11</v>
      </c>
      <c r="G4" s="1" t="s">
        <v>7</v>
      </c>
      <c r="H4" s="1" t="s">
        <v>42</v>
      </c>
      <c r="I4" s="1" t="s">
        <v>6</v>
      </c>
      <c r="J4" s="1" t="s">
        <v>43</v>
      </c>
      <c r="K4" s="1" t="s">
        <v>8</v>
      </c>
      <c r="L4" s="1" t="s">
        <v>13</v>
      </c>
      <c r="M4" s="1" t="s">
        <v>45</v>
      </c>
      <c r="N4" s="1" t="s">
        <v>44</v>
      </c>
      <c r="O4" s="1" t="s">
        <v>12</v>
      </c>
      <c r="P4" s="1" t="s">
        <v>3</v>
      </c>
      <c r="Q4" s="1" t="s">
        <v>4</v>
      </c>
      <c r="R4" s="1" t="s">
        <v>5</v>
      </c>
      <c r="S4" s="1" t="s">
        <v>11</v>
      </c>
      <c r="T4" s="1" t="s">
        <v>7</v>
      </c>
      <c r="U4" s="1" t="s">
        <v>42</v>
      </c>
      <c r="V4" s="1" t="s">
        <v>6</v>
      </c>
      <c r="W4" s="1" t="s">
        <v>43</v>
      </c>
      <c r="X4" s="1" t="s">
        <v>8</v>
      </c>
      <c r="Y4" s="1" t="s">
        <v>13</v>
      </c>
      <c r="Z4" s="1" t="s">
        <v>45</v>
      </c>
      <c r="AA4" s="1" t="s">
        <v>44</v>
      </c>
      <c r="AB4" s="7"/>
    </row>
    <row r="5" spans="1:28" s="4" customFormat="1" ht="11.25">
      <c r="A5" s="7" t="s">
        <v>127</v>
      </c>
      <c r="B5" s="7">
        <v>205</v>
      </c>
      <c r="C5" s="7">
        <v>7.44</v>
      </c>
      <c r="D5" s="7">
        <v>8.07</v>
      </c>
      <c r="E5" s="7">
        <v>35.28</v>
      </c>
      <c r="F5" s="7">
        <v>243.92</v>
      </c>
      <c r="G5" s="7">
        <v>0.28000000000000003</v>
      </c>
      <c r="H5" s="7">
        <v>0.01</v>
      </c>
      <c r="I5" s="7">
        <v>0.01</v>
      </c>
      <c r="J5" s="7">
        <v>0.17</v>
      </c>
      <c r="K5" s="7">
        <v>114.71</v>
      </c>
      <c r="L5" s="7">
        <v>2.2799999999999998</v>
      </c>
      <c r="M5" s="7">
        <v>28.61</v>
      </c>
      <c r="N5" s="7">
        <v>153.15</v>
      </c>
      <c r="O5" s="7">
        <v>255</v>
      </c>
      <c r="P5" s="7">
        <v>9.1999999999999993</v>
      </c>
      <c r="Q5" s="7">
        <v>10.07</v>
      </c>
      <c r="R5" s="7">
        <v>43.53</v>
      </c>
      <c r="S5" s="7">
        <v>303.39999999999998</v>
      </c>
      <c r="T5" s="7">
        <v>0.37</v>
      </c>
      <c r="U5" s="7">
        <v>0</v>
      </c>
      <c r="V5" s="7">
        <v>0</v>
      </c>
      <c r="W5" s="7">
        <v>2.4E-2</v>
      </c>
      <c r="X5" s="7">
        <v>143.05000000000001</v>
      </c>
      <c r="Y5" s="7">
        <v>2.86</v>
      </c>
      <c r="Z5" s="7">
        <v>36.07</v>
      </c>
      <c r="AA5" s="7">
        <v>190.3</v>
      </c>
      <c r="AB5" s="7">
        <v>108</v>
      </c>
    </row>
    <row r="6" spans="1:28">
      <c r="A6" s="3" t="s">
        <v>18</v>
      </c>
      <c r="B6" s="15">
        <v>10</v>
      </c>
      <c r="C6" s="11">
        <v>0.05</v>
      </c>
      <c r="D6" s="11">
        <v>8.1999999999999993</v>
      </c>
      <c r="E6" s="11">
        <v>0.08</v>
      </c>
      <c r="F6" s="11">
        <v>74.8</v>
      </c>
      <c r="G6" s="11">
        <v>0</v>
      </c>
      <c r="H6" s="11">
        <v>34</v>
      </c>
      <c r="I6" s="11">
        <v>0</v>
      </c>
      <c r="J6" s="11">
        <v>0</v>
      </c>
      <c r="K6" s="11">
        <v>1.2</v>
      </c>
      <c r="L6" s="11">
        <v>0.02</v>
      </c>
      <c r="M6" s="11">
        <v>0</v>
      </c>
      <c r="N6" s="11">
        <v>1.6</v>
      </c>
      <c r="O6" s="15">
        <v>10</v>
      </c>
      <c r="P6" s="11">
        <v>0.05</v>
      </c>
      <c r="Q6" s="11">
        <v>8.1999999999999993</v>
      </c>
      <c r="R6" s="11">
        <v>0.08</v>
      </c>
      <c r="S6" s="11">
        <v>74.8</v>
      </c>
      <c r="T6" s="11">
        <v>0</v>
      </c>
      <c r="U6" s="11">
        <v>34</v>
      </c>
      <c r="V6" s="11">
        <v>0</v>
      </c>
      <c r="W6" s="11">
        <v>0</v>
      </c>
      <c r="X6" s="11">
        <v>1.2</v>
      </c>
      <c r="Y6" s="11">
        <v>0.02</v>
      </c>
      <c r="Z6" s="11">
        <v>0</v>
      </c>
      <c r="AA6" s="11">
        <v>1.6</v>
      </c>
      <c r="AB6" s="7">
        <v>111</v>
      </c>
    </row>
    <row r="7" spans="1:28">
      <c r="A7" s="3" t="s">
        <v>20</v>
      </c>
      <c r="B7" s="15">
        <v>15</v>
      </c>
      <c r="C7" s="11">
        <v>3.8</v>
      </c>
      <c r="D7" s="11">
        <v>3.9</v>
      </c>
      <c r="E7" s="11">
        <v>0</v>
      </c>
      <c r="F7" s="11">
        <v>51.45</v>
      </c>
      <c r="G7" s="11">
        <v>0.105</v>
      </c>
      <c r="H7" s="11">
        <v>19</v>
      </c>
      <c r="I7" s="11">
        <v>4.4999999999999997E-3</v>
      </c>
      <c r="J7" s="11">
        <v>0</v>
      </c>
      <c r="K7" s="11">
        <v>135</v>
      </c>
      <c r="L7" s="11">
        <v>0.13500000000000001</v>
      </c>
      <c r="M7" s="11">
        <v>6.75</v>
      </c>
      <c r="N7" s="11">
        <v>84.5</v>
      </c>
      <c r="O7" s="15">
        <v>20</v>
      </c>
      <c r="P7" s="11">
        <v>5.0999999999999996</v>
      </c>
      <c r="Q7" s="11">
        <v>5.2</v>
      </c>
      <c r="R7" s="11">
        <v>0</v>
      </c>
      <c r="S7" s="11">
        <v>68.599999999999994</v>
      </c>
      <c r="T7" s="11">
        <v>0.1</v>
      </c>
      <c r="U7" s="11">
        <v>25</v>
      </c>
      <c r="V7" s="11">
        <v>0</v>
      </c>
      <c r="W7" s="11">
        <v>0</v>
      </c>
      <c r="X7" s="11">
        <v>180</v>
      </c>
      <c r="Y7" s="11">
        <v>0.2</v>
      </c>
      <c r="Z7" s="11">
        <v>9</v>
      </c>
      <c r="AA7" s="11">
        <v>113</v>
      </c>
      <c r="AB7" s="7">
        <v>106</v>
      </c>
    </row>
    <row r="8" spans="1:28">
      <c r="A8" s="3" t="s">
        <v>26</v>
      </c>
      <c r="B8" s="5">
        <v>200</v>
      </c>
      <c r="C8" s="11">
        <v>1.5</v>
      </c>
      <c r="D8" s="11">
        <v>1.3</v>
      </c>
      <c r="E8" s="11">
        <v>15.9</v>
      </c>
      <c r="F8" s="11">
        <v>81</v>
      </c>
      <c r="G8" s="11">
        <v>1.3</v>
      </c>
      <c r="H8" s="11">
        <v>4.22</v>
      </c>
      <c r="I8" s="11">
        <v>0.04</v>
      </c>
      <c r="J8" s="11">
        <v>0</v>
      </c>
      <c r="K8" s="11">
        <v>127</v>
      </c>
      <c r="L8" s="11">
        <v>0.4</v>
      </c>
      <c r="M8" s="11">
        <v>8.67</v>
      </c>
      <c r="N8" s="11">
        <v>40</v>
      </c>
      <c r="O8" s="5">
        <v>200</v>
      </c>
      <c r="P8" s="11">
        <v>1.5</v>
      </c>
      <c r="Q8" s="11">
        <v>1.3</v>
      </c>
      <c r="R8" s="11">
        <v>15.9</v>
      </c>
      <c r="S8" s="11">
        <v>81</v>
      </c>
      <c r="T8" s="11">
        <v>1.3</v>
      </c>
      <c r="U8" s="11">
        <v>4.22</v>
      </c>
      <c r="V8" s="11">
        <v>0.04</v>
      </c>
      <c r="W8" s="11">
        <v>0</v>
      </c>
      <c r="X8" s="11">
        <v>127</v>
      </c>
      <c r="Y8" s="11">
        <v>0.4</v>
      </c>
      <c r="Z8" s="11">
        <v>8.67</v>
      </c>
      <c r="AA8" s="11">
        <v>40</v>
      </c>
      <c r="AB8" s="7">
        <v>506</v>
      </c>
    </row>
    <row r="9" spans="1:28">
      <c r="A9" s="3" t="s">
        <v>19</v>
      </c>
      <c r="B9" s="5">
        <v>40</v>
      </c>
      <c r="C9" s="12">
        <v>3</v>
      </c>
      <c r="D9" s="12">
        <v>0.3</v>
      </c>
      <c r="E9" s="12">
        <v>20</v>
      </c>
      <c r="F9" s="12">
        <v>94</v>
      </c>
      <c r="G9" s="12">
        <v>0</v>
      </c>
      <c r="H9" s="12">
        <v>0</v>
      </c>
      <c r="I9" s="12">
        <v>4.3999999999999997E-2</v>
      </c>
      <c r="J9" s="12">
        <v>0</v>
      </c>
      <c r="K9" s="12">
        <v>8</v>
      </c>
      <c r="L9" s="12">
        <v>0.4</v>
      </c>
      <c r="M9" s="12">
        <v>13.6</v>
      </c>
      <c r="N9" s="12">
        <v>30.4</v>
      </c>
      <c r="O9" s="5">
        <v>50</v>
      </c>
      <c r="P9" s="12">
        <v>3.8</v>
      </c>
      <c r="Q9" s="12">
        <v>0.4</v>
      </c>
      <c r="R9" s="12">
        <v>24.6</v>
      </c>
      <c r="S9" s="12">
        <v>117.5</v>
      </c>
      <c r="T9" s="12">
        <v>0</v>
      </c>
      <c r="U9" s="12">
        <v>0</v>
      </c>
      <c r="V9" s="12">
        <v>5.5E-2</v>
      </c>
      <c r="W9" s="12">
        <v>0</v>
      </c>
      <c r="X9" s="12">
        <v>10</v>
      </c>
      <c r="Y9" s="12">
        <v>0.55000000000000004</v>
      </c>
      <c r="Z9" s="12">
        <v>17</v>
      </c>
      <c r="AA9" s="12">
        <v>38</v>
      </c>
      <c r="AB9" s="7">
        <v>114</v>
      </c>
    </row>
    <row r="10" spans="1:28">
      <c r="A10" s="9" t="s">
        <v>16</v>
      </c>
      <c r="B10" s="5"/>
      <c r="C10" s="16">
        <f t="shared" ref="C10:N10" si="0">SUM(C5:C9)</f>
        <v>15.79</v>
      </c>
      <c r="D10" s="16">
        <f t="shared" si="0"/>
        <v>21.77</v>
      </c>
      <c r="E10" s="16">
        <f t="shared" si="0"/>
        <v>71.259999999999991</v>
      </c>
      <c r="F10" s="16">
        <f t="shared" si="0"/>
        <v>545.16999999999996</v>
      </c>
      <c r="G10" s="16">
        <f t="shared" si="0"/>
        <v>1.6850000000000001</v>
      </c>
      <c r="H10" s="16">
        <f t="shared" si="0"/>
        <v>57.23</v>
      </c>
      <c r="I10" s="16">
        <f t="shared" si="0"/>
        <v>9.8500000000000004E-2</v>
      </c>
      <c r="J10" s="16">
        <f t="shared" si="0"/>
        <v>0.17</v>
      </c>
      <c r="K10" s="16">
        <f t="shared" si="0"/>
        <v>385.90999999999997</v>
      </c>
      <c r="L10" s="16">
        <f t="shared" si="0"/>
        <v>3.2349999999999994</v>
      </c>
      <c r="M10" s="16">
        <f t="shared" si="0"/>
        <v>57.63</v>
      </c>
      <c r="N10" s="16">
        <f t="shared" si="0"/>
        <v>309.64999999999998</v>
      </c>
      <c r="O10" s="27"/>
      <c r="P10" s="16">
        <f t="shared" ref="P10:AA10" si="1">SUM(P5:P9)</f>
        <v>19.649999999999999</v>
      </c>
      <c r="Q10" s="16">
        <f t="shared" si="1"/>
        <v>25.169999999999998</v>
      </c>
      <c r="R10" s="16">
        <f t="shared" si="1"/>
        <v>84.11</v>
      </c>
      <c r="S10" s="16">
        <f t="shared" si="1"/>
        <v>645.29999999999995</v>
      </c>
      <c r="T10" s="16">
        <f t="shared" si="1"/>
        <v>1.77</v>
      </c>
      <c r="U10" s="16">
        <f t="shared" si="1"/>
        <v>63.22</v>
      </c>
      <c r="V10" s="16">
        <f t="shared" si="1"/>
        <v>9.5000000000000001E-2</v>
      </c>
      <c r="W10" s="16">
        <f t="shared" si="1"/>
        <v>2.4E-2</v>
      </c>
      <c r="X10" s="16">
        <f t="shared" si="1"/>
        <v>461.25</v>
      </c>
      <c r="Y10" s="16">
        <f t="shared" si="1"/>
        <v>4.03</v>
      </c>
      <c r="Z10" s="16">
        <f t="shared" si="1"/>
        <v>70.740000000000009</v>
      </c>
      <c r="AA10" s="16">
        <f t="shared" si="1"/>
        <v>382.9</v>
      </c>
      <c r="AB10" s="7"/>
    </row>
    <row r="11" spans="1:28">
      <c r="A11" s="6" t="s">
        <v>9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7"/>
      <c r="Q11" s="7"/>
      <c r="R11" s="7"/>
      <c r="S11" s="7"/>
      <c r="T11" s="7"/>
      <c r="U11" s="7"/>
      <c r="V11" s="13"/>
      <c r="W11" s="13"/>
      <c r="X11" s="13"/>
      <c r="Y11" s="13"/>
      <c r="Z11" s="13"/>
      <c r="AA11" s="13"/>
      <c r="AB11" s="7"/>
    </row>
    <row r="12" spans="1:28" ht="23.25">
      <c r="A12" s="36" t="s">
        <v>97</v>
      </c>
      <c r="B12" s="8">
        <v>60</v>
      </c>
      <c r="C12" s="11">
        <v>1.02</v>
      </c>
      <c r="D12" s="11">
        <v>3.18</v>
      </c>
      <c r="E12" s="11">
        <v>6.3</v>
      </c>
      <c r="F12" s="11">
        <v>57.6</v>
      </c>
      <c r="G12" s="11">
        <v>7.86</v>
      </c>
      <c r="H12" s="11">
        <v>0</v>
      </c>
      <c r="I12" s="11">
        <v>0.05</v>
      </c>
      <c r="J12" s="11">
        <v>3.1</v>
      </c>
      <c r="K12" s="11">
        <v>11.4</v>
      </c>
      <c r="L12" s="11">
        <v>0.42</v>
      </c>
      <c r="M12" s="11">
        <v>14</v>
      </c>
      <c r="N12" s="11">
        <v>9.5</v>
      </c>
      <c r="O12" s="8">
        <v>100</v>
      </c>
      <c r="P12" s="11">
        <v>1.5</v>
      </c>
      <c r="Q12" s="11">
        <v>4.63</v>
      </c>
      <c r="R12" s="11">
        <v>9.25</v>
      </c>
      <c r="S12" s="11">
        <v>84</v>
      </c>
      <c r="T12" s="11">
        <v>11.5</v>
      </c>
      <c r="U12" s="11">
        <f t="shared" ref="U12" si="2">H12/6*7</f>
        <v>0</v>
      </c>
      <c r="V12" s="11">
        <v>0.125</v>
      </c>
      <c r="W12" s="11">
        <v>4.5</v>
      </c>
      <c r="X12" s="11">
        <v>16.25</v>
      </c>
      <c r="Y12" s="11">
        <v>0.63</v>
      </c>
      <c r="Z12" s="11">
        <v>20.399999999999999</v>
      </c>
      <c r="AA12" s="11">
        <v>13.88</v>
      </c>
      <c r="AB12" s="7">
        <v>32</v>
      </c>
    </row>
    <row r="13" spans="1:28" ht="36" customHeight="1">
      <c r="A13" s="36" t="s">
        <v>55</v>
      </c>
      <c r="B13" s="49" t="s">
        <v>67</v>
      </c>
      <c r="C13" s="31">
        <v>8.8000000000000007</v>
      </c>
      <c r="D13" s="31">
        <v>9.6</v>
      </c>
      <c r="E13" s="31">
        <v>11.2</v>
      </c>
      <c r="F13" s="31">
        <v>165.5</v>
      </c>
      <c r="G13" s="31">
        <v>5.5</v>
      </c>
      <c r="H13" s="31">
        <v>24</v>
      </c>
      <c r="I13" s="31">
        <v>0.08</v>
      </c>
      <c r="J13" s="31">
        <v>0.1</v>
      </c>
      <c r="K13" s="31">
        <v>34.4</v>
      </c>
      <c r="L13" s="31">
        <v>1.28</v>
      </c>
      <c r="M13" s="31">
        <v>31.68</v>
      </c>
      <c r="N13" s="31">
        <v>41.44</v>
      </c>
      <c r="O13" s="51" t="s">
        <v>54</v>
      </c>
      <c r="P13" s="31">
        <v>11</v>
      </c>
      <c r="Q13" s="31">
        <v>11.64</v>
      </c>
      <c r="R13" s="31">
        <v>14.49</v>
      </c>
      <c r="S13" s="31">
        <v>206.9</v>
      </c>
      <c r="T13" s="31">
        <v>6.92</v>
      </c>
      <c r="U13" s="31">
        <v>30</v>
      </c>
      <c r="V13" s="31">
        <v>8.6999999999999994E-2</v>
      </c>
      <c r="W13" s="31">
        <v>0.1</v>
      </c>
      <c r="X13" s="31">
        <v>42.5</v>
      </c>
      <c r="Y13" s="31">
        <v>1.58</v>
      </c>
      <c r="Z13" s="31">
        <v>39.619999999999997</v>
      </c>
      <c r="AA13" s="31">
        <v>51.77</v>
      </c>
      <c r="AB13" s="41" t="s">
        <v>94</v>
      </c>
    </row>
    <row r="14" spans="1:28" ht="24" customHeight="1">
      <c r="A14" s="38" t="s">
        <v>91</v>
      </c>
      <c r="B14" s="50" t="s">
        <v>133</v>
      </c>
      <c r="C14" s="31">
        <v>10.119999999999999</v>
      </c>
      <c r="D14" s="31">
        <v>8.4700000000000006</v>
      </c>
      <c r="E14" s="31">
        <v>10.34</v>
      </c>
      <c r="F14" s="31">
        <v>158.18</v>
      </c>
      <c r="G14" s="31">
        <v>4.84</v>
      </c>
      <c r="H14" s="31">
        <v>34.1</v>
      </c>
      <c r="I14" s="31">
        <v>0.11</v>
      </c>
      <c r="J14" s="31">
        <v>0.66</v>
      </c>
      <c r="K14" s="31">
        <v>26.4</v>
      </c>
      <c r="L14" s="31">
        <v>2.09</v>
      </c>
      <c r="M14" s="31">
        <v>13.2</v>
      </c>
      <c r="N14" s="31">
        <v>198</v>
      </c>
      <c r="O14" s="50" t="s">
        <v>134</v>
      </c>
      <c r="P14" s="11">
        <v>14.08</v>
      </c>
      <c r="Q14" s="11">
        <v>10.8</v>
      </c>
      <c r="R14" s="11">
        <v>13</v>
      </c>
      <c r="S14" s="11">
        <v>203.88</v>
      </c>
      <c r="T14" s="11">
        <v>6.3</v>
      </c>
      <c r="U14" s="31">
        <v>36.6</v>
      </c>
      <c r="V14" s="31">
        <v>0.18</v>
      </c>
      <c r="W14" s="31">
        <v>0.6</v>
      </c>
      <c r="X14" s="31">
        <v>26</v>
      </c>
      <c r="Y14" s="31">
        <v>2.25</v>
      </c>
      <c r="Z14" s="31">
        <v>13</v>
      </c>
      <c r="AA14" s="31">
        <v>195</v>
      </c>
      <c r="AB14" s="41" t="s">
        <v>92</v>
      </c>
    </row>
    <row r="15" spans="1:28">
      <c r="A15" s="36" t="s">
        <v>119</v>
      </c>
      <c r="B15" s="15">
        <v>150</v>
      </c>
      <c r="C15" s="11">
        <v>5.52</v>
      </c>
      <c r="D15" s="11">
        <v>5.3</v>
      </c>
      <c r="E15" s="11">
        <v>35.299999999999997</v>
      </c>
      <c r="F15" s="11">
        <v>211.1</v>
      </c>
      <c r="G15" s="11">
        <v>4.4999999999999998E-2</v>
      </c>
      <c r="H15" s="11">
        <v>0</v>
      </c>
      <c r="I15" s="11">
        <v>0.1</v>
      </c>
      <c r="J15" s="11">
        <v>0.99</v>
      </c>
      <c r="K15" s="11">
        <v>11.4</v>
      </c>
      <c r="L15" s="11">
        <v>0.92</v>
      </c>
      <c r="M15" s="11">
        <v>17.399999999999999</v>
      </c>
      <c r="N15" s="11">
        <v>47.1</v>
      </c>
      <c r="O15" s="15">
        <v>180</v>
      </c>
      <c r="P15" s="11">
        <v>6.6</v>
      </c>
      <c r="Q15" s="11">
        <v>6.36</v>
      </c>
      <c r="R15" s="11">
        <v>42</v>
      </c>
      <c r="S15" s="11">
        <v>253.32</v>
      </c>
      <c r="T15" s="11">
        <v>4.4999999999999998E-2</v>
      </c>
      <c r="U15" s="11">
        <v>0</v>
      </c>
      <c r="V15" s="11">
        <v>0.12</v>
      </c>
      <c r="W15" s="11">
        <v>1.2</v>
      </c>
      <c r="X15" s="11">
        <v>13.2</v>
      </c>
      <c r="Y15" s="11">
        <v>1.08</v>
      </c>
      <c r="Z15" s="11">
        <v>20.88</v>
      </c>
      <c r="AA15" s="11">
        <v>56.52</v>
      </c>
      <c r="AB15" s="41">
        <v>227</v>
      </c>
    </row>
    <row r="16" spans="1:28">
      <c r="A16" s="7" t="s">
        <v>24</v>
      </c>
      <c r="B16" s="33">
        <v>200</v>
      </c>
      <c r="C16" s="11">
        <v>0.5</v>
      </c>
      <c r="D16" s="11">
        <v>0</v>
      </c>
      <c r="E16" s="11">
        <v>27</v>
      </c>
      <c r="F16" s="11">
        <v>110</v>
      </c>
      <c r="G16" s="11">
        <v>0.5</v>
      </c>
      <c r="H16" s="11">
        <v>0</v>
      </c>
      <c r="I16" s="11">
        <v>0.01</v>
      </c>
      <c r="J16" s="11">
        <v>0</v>
      </c>
      <c r="K16" s="11">
        <v>28</v>
      </c>
      <c r="L16" s="11">
        <v>1.5</v>
      </c>
      <c r="M16" s="11">
        <v>22.33</v>
      </c>
      <c r="N16" s="11">
        <v>26.33</v>
      </c>
      <c r="O16" s="33">
        <v>200</v>
      </c>
      <c r="P16" s="11">
        <v>0.5</v>
      </c>
      <c r="Q16" s="11">
        <v>0</v>
      </c>
      <c r="R16" s="11">
        <v>27</v>
      </c>
      <c r="S16" s="11">
        <v>110</v>
      </c>
      <c r="T16" s="11">
        <v>0.5</v>
      </c>
      <c r="U16" s="11">
        <v>0</v>
      </c>
      <c r="V16" s="11">
        <v>0.01</v>
      </c>
      <c r="W16" s="11">
        <v>0</v>
      </c>
      <c r="X16" s="11">
        <v>28</v>
      </c>
      <c r="Y16" s="11">
        <v>1.5</v>
      </c>
      <c r="Z16" s="11">
        <v>22.33</v>
      </c>
      <c r="AA16" s="11">
        <v>26.33</v>
      </c>
      <c r="AB16" s="7">
        <v>527</v>
      </c>
    </row>
    <row r="17" spans="1:28">
      <c r="A17" s="3" t="s">
        <v>19</v>
      </c>
      <c r="B17" s="5">
        <v>40</v>
      </c>
      <c r="C17" s="12">
        <v>3</v>
      </c>
      <c r="D17" s="12">
        <v>0.3</v>
      </c>
      <c r="E17" s="12">
        <v>20</v>
      </c>
      <c r="F17" s="12">
        <v>94</v>
      </c>
      <c r="G17" s="12">
        <v>0</v>
      </c>
      <c r="H17" s="12">
        <v>0</v>
      </c>
      <c r="I17" s="12">
        <v>4.3999999999999997E-2</v>
      </c>
      <c r="J17" s="12">
        <v>0</v>
      </c>
      <c r="K17" s="12">
        <v>8</v>
      </c>
      <c r="L17" s="12">
        <v>0.4</v>
      </c>
      <c r="M17" s="12">
        <v>13.6</v>
      </c>
      <c r="N17" s="12">
        <v>30.4</v>
      </c>
      <c r="O17" s="5">
        <v>50</v>
      </c>
      <c r="P17" s="12">
        <v>3.8</v>
      </c>
      <c r="Q17" s="12">
        <v>0.4</v>
      </c>
      <c r="R17" s="12">
        <v>24.6</v>
      </c>
      <c r="S17" s="12">
        <v>117.5</v>
      </c>
      <c r="T17" s="12">
        <v>0</v>
      </c>
      <c r="U17" s="12">
        <v>0</v>
      </c>
      <c r="V17" s="12">
        <v>5.5E-2</v>
      </c>
      <c r="W17" s="12">
        <v>0</v>
      </c>
      <c r="X17" s="12">
        <v>10</v>
      </c>
      <c r="Y17" s="12">
        <v>0.55000000000000004</v>
      </c>
      <c r="Z17" s="12">
        <v>17</v>
      </c>
      <c r="AA17" s="12">
        <v>38</v>
      </c>
      <c r="AB17" s="7">
        <v>114</v>
      </c>
    </row>
    <row r="18" spans="1:28">
      <c r="A18" s="7" t="s">
        <v>69</v>
      </c>
      <c r="B18" s="8">
        <v>40</v>
      </c>
      <c r="C18" s="7">
        <v>2.6</v>
      </c>
      <c r="D18" s="7">
        <v>0.5</v>
      </c>
      <c r="E18" s="7">
        <v>14</v>
      </c>
      <c r="F18" s="7">
        <v>72.400000000000006</v>
      </c>
      <c r="G18" s="7">
        <v>0</v>
      </c>
      <c r="H18" s="7">
        <v>0</v>
      </c>
      <c r="I18" s="7">
        <v>0.1</v>
      </c>
      <c r="J18" s="7">
        <v>0</v>
      </c>
      <c r="K18" s="7">
        <v>14</v>
      </c>
      <c r="L18" s="7">
        <v>1.6</v>
      </c>
      <c r="M18" s="7">
        <v>13.6</v>
      </c>
      <c r="N18" s="7">
        <v>30.4</v>
      </c>
      <c r="O18" s="8">
        <v>50</v>
      </c>
      <c r="P18" s="11">
        <v>3.3</v>
      </c>
      <c r="Q18" s="11">
        <v>0.6</v>
      </c>
      <c r="R18" s="11">
        <v>17</v>
      </c>
      <c r="S18" s="11">
        <v>90.5</v>
      </c>
      <c r="T18" s="11">
        <v>0</v>
      </c>
      <c r="U18" s="11">
        <v>0</v>
      </c>
      <c r="V18" s="11">
        <v>0.09</v>
      </c>
      <c r="W18" s="11">
        <v>0</v>
      </c>
      <c r="X18" s="11">
        <v>17.5</v>
      </c>
      <c r="Y18" s="11">
        <v>1.95</v>
      </c>
      <c r="Z18" s="11">
        <v>17</v>
      </c>
      <c r="AA18" s="11">
        <v>38</v>
      </c>
      <c r="AB18" s="7">
        <v>116</v>
      </c>
    </row>
    <row r="19" spans="1:28">
      <c r="A19" s="3" t="s">
        <v>68</v>
      </c>
      <c r="B19" s="5">
        <v>200</v>
      </c>
      <c r="C19" s="11">
        <v>0.8</v>
      </c>
      <c r="D19" s="11">
        <v>0.8</v>
      </c>
      <c r="E19" s="11">
        <v>19.600000000000001</v>
      </c>
      <c r="F19" s="11">
        <v>94</v>
      </c>
      <c r="G19" s="11">
        <v>20</v>
      </c>
      <c r="H19" s="11">
        <v>0</v>
      </c>
      <c r="I19" s="11">
        <v>0.06</v>
      </c>
      <c r="J19" s="11">
        <v>0</v>
      </c>
      <c r="K19" s="11">
        <v>32</v>
      </c>
      <c r="L19" s="11">
        <v>4.4000000000000004</v>
      </c>
      <c r="M19" s="11">
        <v>9</v>
      </c>
      <c r="N19" s="11">
        <v>11</v>
      </c>
      <c r="O19" s="5">
        <v>200</v>
      </c>
      <c r="P19" s="11">
        <v>0.8</v>
      </c>
      <c r="Q19" s="11">
        <v>0.8</v>
      </c>
      <c r="R19" s="11">
        <v>19.600000000000001</v>
      </c>
      <c r="S19" s="11">
        <v>94</v>
      </c>
      <c r="T19" s="11">
        <v>20</v>
      </c>
      <c r="U19" s="11">
        <v>0</v>
      </c>
      <c r="V19" s="11">
        <v>0.06</v>
      </c>
      <c r="W19" s="11">
        <v>0</v>
      </c>
      <c r="X19" s="11">
        <v>32</v>
      </c>
      <c r="Y19" s="11">
        <v>4.4000000000000004</v>
      </c>
      <c r="Z19" s="11">
        <v>9</v>
      </c>
      <c r="AA19" s="11">
        <v>11</v>
      </c>
      <c r="AB19" s="7">
        <v>118</v>
      </c>
    </row>
    <row r="20" spans="1:28">
      <c r="A20" s="9" t="s">
        <v>16</v>
      </c>
      <c r="B20" s="8"/>
      <c r="C20" s="18">
        <f t="shared" ref="C20:N20" si="3">SUM(C12:C19)</f>
        <v>32.36</v>
      </c>
      <c r="D20" s="18">
        <f t="shared" si="3"/>
        <v>28.150000000000002</v>
      </c>
      <c r="E20" s="18">
        <f t="shared" si="3"/>
        <v>143.74</v>
      </c>
      <c r="F20" s="18">
        <f t="shared" si="3"/>
        <v>962.78</v>
      </c>
      <c r="G20" s="18">
        <f t="shared" si="3"/>
        <v>38.745000000000005</v>
      </c>
      <c r="H20" s="18">
        <f t="shared" si="3"/>
        <v>58.1</v>
      </c>
      <c r="I20" s="18">
        <f t="shared" si="3"/>
        <v>0.55400000000000005</v>
      </c>
      <c r="J20" s="18">
        <f t="shared" si="3"/>
        <v>4.8500000000000005</v>
      </c>
      <c r="K20" s="18">
        <f t="shared" si="3"/>
        <v>165.6</v>
      </c>
      <c r="L20" s="18">
        <f t="shared" si="3"/>
        <v>12.610000000000001</v>
      </c>
      <c r="M20" s="18">
        <f t="shared" si="3"/>
        <v>134.81</v>
      </c>
      <c r="N20" s="18">
        <f t="shared" si="3"/>
        <v>394.16999999999996</v>
      </c>
      <c r="O20" s="29"/>
      <c r="P20" s="18">
        <f t="shared" ref="P20:AA20" si="4">SUM(P12:P19)</f>
        <v>41.579999999999991</v>
      </c>
      <c r="Q20" s="18">
        <f t="shared" si="4"/>
        <v>35.229999999999997</v>
      </c>
      <c r="R20" s="18">
        <f t="shared" si="4"/>
        <v>166.94</v>
      </c>
      <c r="S20" s="18">
        <f t="shared" si="4"/>
        <v>1160.0999999999999</v>
      </c>
      <c r="T20" s="18">
        <f t="shared" si="4"/>
        <v>45.265000000000001</v>
      </c>
      <c r="U20" s="18">
        <f t="shared" si="4"/>
        <v>66.599999999999994</v>
      </c>
      <c r="V20" s="18">
        <f t="shared" si="4"/>
        <v>0.72700000000000009</v>
      </c>
      <c r="W20" s="18">
        <f t="shared" si="4"/>
        <v>6.3999999999999995</v>
      </c>
      <c r="X20" s="18">
        <f t="shared" si="4"/>
        <v>185.45</v>
      </c>
      <c r="Y20" s="18">
        <f t="shared" si="4"/>
        <v>13.94</v>
      </c>
      <c r="Z20" s="18">
        <f t="shared" si="4"/>
        <v>159.22999999999999</v>
      </c>
      <c r="AA20" s="18">
        <f t="shared" si="4"/>
        <v>430.49999999999994</v>
      </c>
      <c r="AB20" s="7"/>
    </row>
    <row r="21" spans="1:28" ht="14.25" customHeight="1">
      <c r="A21" s="1" t="s">
        <v>17</v>
      </c>
      <c r="B21" s="8"/>
      <c r="C21" s="75">
        <f t="shared" ref="C21:N21" si="5">C20+C10</f>
        <v>48.15</v>
      </c>
      <c r="D21" s="75">
        <f t="shared" si="5"/>
        <v>49.92</v>
      </c>
      <c r="E21" s="75">
        <f t="shared" si="5"/>
        <v>215</v>
      </c>
      <c r="F21" s="75">
        <f t="shared" si="5"/>
        <v>1507.9499999999998</v>
      </c>
      <c r="G21" s="75">
        <f t="shared" si="5"/>
        <v>40.430000000000007</v>
      </c>
      <c r="H21" s="75">
        <f t="shared" si="5"/>
        <v>115.33</v>
      </c>
      <c r="I21" s="75">
        <f t="shared" si="5"/>
        <v>0.65250000000000008</v>
      </c>
      <c r="J21" s="75">
        <f t="shared" si="5"/>
        <v>5.0200000000000005</v>
      </c>
      <c r="K21" s="75">
        <f t="shared" si="5"/>
        <v>551.51</v>
      </c>
      <c r="L21" s="75">
        <f t="shared" si="5"/>
        <v>15.845000000000001</v>
      </c>
      <c r="M21" s="75">
        <f t="shared" si="5"/>
        <v>192.44</v>
      </c>
      <c r="N21" s="75">
        <f t="shared" si="5"/>
        <v>703.81999999999994</v>
      </c>
      <c r="O21" s="40"/>
      <c r="P21" s="76">
        <f t="shared" ref="P21:AA21" si="6">P20+P10</f>
        <v>61.22999999999999</v>
      </c>
      <c r="Q21" s="76">
        <f t="shared" si="6"/>
        <v>60.399999999999991</v>
      </c>
      <c r="R21" s="76">
        <f t="shared" si="6"/>
        <v>251.05</v>
      </c>
      <c r="S21" s="76">
        <f t="shared" si="6"/>
        <v>1805.3999999999999</v>
      </c>
      <c r="T21" s="76">
        <f t="shared" si="6"/>
        <v>47.035000000000004</v>
      </c>
      <c r="U21" s="76">
        <f t="shared" si="6"/>
        <v>129.82</v>
      </c>
      <c r="V21" s="76">
        <f t="shared" si="6"/>
        <v>0.82200000000000006</v>
      </c>
      <c r="W21" s="76">
        <f t="shared" si="6"/>
        <v>6.4239999999999995</v>
      </c>
      <c r="X21" s="76">
        <f t="shared" si="6"/>
        <v>646.70000000000005</v>
      </c>
      <c r="Y21" s="76">
        <f t="shared" si="6"/>
        <v>17.97</v>
      </c>
      <c r="Z21" s="76">
        <f t="shared" si="6"/>
        <v>229.97</v>
      </c>
      <c r="AA21" s="76">
        <f t="shared" si="6"/>
        <v>813.39999999999986</v>
      </c>
      <c r="AB21" s="7"/>
    </row>
    <row r="22" spans="1:28">
      <c r="C22" s="30"/>
      <c r="D22" s="30"/>
      <c r="E22" s="30"/>
      <c r="F22" s="3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4" spans="1:28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</sheetData>
  <mergeCells count="6">
    <mergeCell ref="X3:AA3"/>
    <mergeCell ref="C3:F3"/>
    <mergeCell ref="G3:J3"/>
    <mergeCell ref="K3:N3"/>
    <mergeCell ref="P3:S3"/>
    <mergeCell ref="T3:W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2022-02-28T04:00:45Z</dcterms:modified>
</cp:coreProperties>
</file>