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24519"/>
</workbook>
</file>

<file path=xl/calcChain.xml><?xml version="1.0" encoding="utf-8"?>
<calcChain xmlns="http://schemas.openxmlformats.org/spreadsheetml/2006/main">
  <c r="D19" i="9"/>
  <c r="N19" i="7" l="1"/>
  <c r="J19"/>
  <c r="F19"/>
  <c r="E18" i="4"/>
  <c r="F18"/>
  <c r="G18"/>
  <c r="H18"/>
  <c r="I18"/>
  <c r="J18"/>
  <c r="K18"/>
  <c r="L18"/>
  <c r="M18"/>
  <c r="N18"/>
  <c r="O18"/>
  <c r="D18"/>
  <c r="E11"/>
  <c r="F11"/>
  <c r="G11"/>
  <c r="H11"/>
  <c r="I11"/>
  <c r="J11"/>
  <c r="K11"/>
  <c r="L11"/>
  <c r="M11"/>
  <c r="N11"/>
  <c r="O11"/>
  <c r="D11"/>
  <c r="K19" i="3"/>
  <c r="N19"/>
  <c r="O19"/>
  <c r="E11" i="8"/>
  <c r="F11"/>
  <c r="G11"/>
  <c r="H11"/>
  <c r="I11"/>
  <c r="J11"/>
  <c r="K11"/>
  <c r="L11"/>
  <c r="M11"/>
  <c r="N11"/>
  <c r="O11"/>
  <c r="D11"/>
  <c r="E11" i="7"/>
  <c r="F11"/>
  <c r="G11"/>
  <c r="H11"/>
  <c r="I11"/>
  <c r="J11"/>
  <c r="K11"/>
  <c r="L11"/>
  <c r="M11"/>
  <c r="N11"/>
  <c r="D11"/>
  <c r="E11" i="1"/>
  <c r="F11"/>
  <c r="G11"/>
  <c r="H11"/>
  <c r="I11"/>
  <c r="J11"/>
  <c r="K11"/>
  <c r="L11"/>
  <c r="M11"/>
  <c r="N11"/>
  <c r="O11"/>
  <c r="D11"/>
  <c r="E19" i="10"/>
  <c r="F19"/>
  <c r="G19"/>
  <c r="H19"/>
  <c r="I19"/>
  <c r="J19"/>
  <c r="K19"/>
  <c r="L19"/>
  <c r="M19"/>
  <c r="N19"/>
  <c r="O19"/>
  <c r="D19"/>
  <c r="K19" i="9"/>
  <c r="N19"/>
  <c r="O19"/>
  <c r="G19" i="8"/>
  <c r="K19"/>
  <c r="O19"/>
  <c r="N19"/>
  <c r="M19"/>
  <c r="L19"/>
  <c r="J19"/>
  <c r="I19"/>
  <c r="H19"/>
  <c r="F19"/>
  <c r="E19"/>
  <c r="D19"/>
  <c r="E19" i="7"/>
  <c r="G19"/>
  <c r="H19"/>
  <c r="I19"/>
  <c r="K19"/>
  <c r="L19"/>
  <c r="M19"/>
  <c r="O19"/>
  <c r="D19"/>
  <c r="I19" i="6"/>
  <c r="I18" i="5"/>
  <c r="M18"/>
  <c r="O18"/>
  <c r="N18"/>
  <c r="K18"/>
  <c r="H18"/>
  <c r="G18"/>
  <c r="F18"/>
  <c r="E14" l="1"/>
  <c r="E18" s="1"/>
  <c r="D14"/>
  <c r="D18" s="1"/>
  <c r="M19" i="9" l="1"/>
  <c r="L19"/>
  <c r="J19"/>
  <c r="I19"/>
  <c r="H19"/>
  <c r="G19"/>
  <c r="F19"/>
  <c r="E19"/>
  <c r="J11" i="5" l="1"/>
  <c r="K11"/>
  <c r="N11"/>
  <c r="O11"/>
  <c r="E19" i="4"/>
  <c r="C7" i="11" s="1"/>
  <c r="F19" i="4"/>
  <c r="G19"/>
  <c r="H19"/>
  <c r="I19"/>
  <c r="H7" i="11" s="1"/>
  <c r="J19" i="4"/>
  <c r="G7" i="11" s="1"/>
  <c r="K19" i="4"/>
  <c r="I7" i="11" s="1"/>
  <c r="L19" i="4"/>
  <c r="J7" i="11" s="1"/>
  <c r="M19" i="4"/>
  <c r="N19"/>
  <c r="L7" i="11" s="1"/>
  <c r="O19" i="4"/>
  <c r="M7" i="11" s="1"/>
  <c r="D19" i="4"/>
  <c r="B7" i="11" s="1"/>
  <c r="E18" i="1"/>
  <c r="F18"/>
  <c r="G18"/>
  <c r="H18"/>
  <c r="I18"/>
  <c r="J18"/>
  <c r="K18"/>
  <c r="L18"/>
  <c r="M18"/>
  <c r="N18"/>
  <c r="O18"/>
  <c r="D18"/>
  <c r="K18" i="3"/>
  <c r="N18"/>
  <c r="O18"/>
  <c r="E11"/>
  <c r="F11"/>
  <c r="G11"/>
  <c r="H11"/>
  <c r="I11"/>
  <c r="J11"/>
  <c r="K11"/>
  <c r="I6" i="11" s="1"/>
  <c r="L11" i="3"/>
  <c r="M11"/>
  <c r="N11"/>
  <c r="L6" i="11" s="1"/>
  <c r="O11" i="3"/>
  <c r="D11"/>
  <c r="E19" i="2"/>
  <c r="F19"/>
  <c r="G19"/>
  <c r="H19"/>
  <c r="I19"/>
  <c r="J19"/>
  <c r="K19"/>
  <c r="L19"/>
  <c r="M19"/>
  <c r="N19"/>
  <c r="O19"/>
  <c r="D19"/>
  <c r="E11"/>
  <c r="F11"/>
  <c r="F20" s="1"/>
  <c r="G11"/>
  <c r="G20" s="1"/>
  <c r="H11"/>
  <c r="H20" s="1"/>
  <c r="I11"/>
  <c r="I20" s="1"/>
  <c r="H5" i="11" s="1"/>
  <c r="J11" i="2"/>
  <c r="J20" s="1"/>
  <c r="G5" i="11" s="1"/>
  <c r="K11" i="2"/>
  <c r="K20" s="1"/>
  <c r="I5" i="11" s="1"/>
  <c r="L11" i="2"/>
  <c r="L20" s="1"/>
  <c r="J5" i="11" s="1"/>
  <c r="M11" i="2"/>
  <c r="M20" s="1"/>
  <c r="K5" i="11" s="1"/>
  <c r="N11" i="2"/>
  <c r="N20" s="1"/>
  <c r="L5" i="11" s="1"/>
  <c r="O11" i="2"/>
  <c r="O20" s="1"/>
  <c r="M5" i="11" s="1"/>
  <c r="D11" i="2"/>
  <c r="D20" s="1"/>
  <c r="B5" i="11" s="1"/>
  <c r="E20" i="2" l="1"/>
  <c r="C5" i="11" s="1"/>
  <c r="M6"/>
  <c r="O19" i="5"/>
  <c r="M8" i="11" s="1"/>
  <c r="N19" i="5"/>
  <c r="L8" i="11" s="1"/>
  <c r="K19" i="5"/>
  <c r="I8" i="11" s="1"/>
  <c r="O19" i="6" l="1"/>
  <c r="N19"/>
  <c r="M19"/>
  <c r="L19"/>
  <c r="K19"/>
  <c r="J19"/>
  <c r="H19"/>
  <c r="G19"/>
  <c r="F19"/>
  <c r="E19"/>
  <c r="D19"/>
  <c r="O11" i="10"/>
  <c r="O20" s="1"/>
  <c r="M13" i="11" s="1"/>
  <c r="N11" i="10"/>
  <c r="N20" s="1"/>
  <c r="L13" i="11" s="1"/>
  <c r="M11" i="10"/>
  <c r="M20" s="1"/>
  <c r="K13" i="11" s="1"/>
  <c r="L11" i="10"/>
  <c r="L20" s="1"/>
  <c r="J13" i="11" s="1"/>
  <c r="K11" i="10"/>
  <c r="K20" s="1"/>
  <c r="I13" i="11" s="1"/>
  <c r="J11" i="10"/>
  <c r="J20" s="1"/>
  <c r="G13" i="11" s="1"/>
  <c r="I11" i="10"/>
  <c r="I20" s="1"/>
  <c r="H13" i="11" s="1"/>
  <c r="H11" i="10"/>
  <c r="H20" s="1"/>
  <c r="G11"/>
  <c r="G20" s="1"/>
  <c r="F11"/>
  <c r="F20" s="1"/>
  <c r="E11"/>
  <c r="E20" s="1"/>
  <c r="C13" i="11" s="1"/>
  <c r="D11" i="10"/>
  <c r="D20" s="1"/>
  <c r="B13" i="11" s="1"/>
  <c r="O11" i="9"/>
  <c r="O20" s="1"/>
  <c r="M12" i="11" s="1"/>
  <c r="N11" i="9"/>
  <c r="N20" s="1"/>
  <c r="L12" i="11" s="1"/>
  <c r="M11" i="9"/>
  <c r="M20" s="1"/>
  <c r="K12" i="11" s="1"/>
  <c r="L11" i="9"/>
  <c r="L20" s="1"/>
  <c r="J12" i="11" s="1"/>
  <c r="K11" i="9"/>
  <c r="K20" s="1"/>
  <c r="I12" i="11" s="1"/>
  <c r="J11" i="9"/>
  <c r="J20" s="1"/>
  <c r="G12" i="11" s="1"/>
  <c r="I11" i="9"/>
  <c r="I20" s="1"/>
  <c r="H12" i="11" s="1"/>
  <c r="H11" i="9"/>
  <c r="H20" s="1"/>
  <c r="G11"/>
  <c r="G20" s="1"/>
  <c r="F11"/>
  <c r="F20" s="1"/>
  <c r="E11"/>
  <c r="E20" s="1"/>
  <c r="C12" i="11" s="1"/>
  <c r="D11" i="9"/>
  <c r="D20" s="1"/>
  <c r="B12" i="11" s="1"/>
  <c r="D20" i="8"/>
  <c r="B11" i="11" s="1"/>
  <c r="O11" i="7"/>
  <c r="O20" s="1"/>
  <c r="M10" i="11" s="1"/>
  <c r="N20" i="7"/>
  <c r="L10" i="11" s="1"/>
  <c r="M20" i="7"/>
  <c r="K10" i="11" s="1"/>
  <c r="L20" i="7"/>
  <c r="J10" i="11" s="1"/>
  <c r="K20" i="7"/>
  <c r="I10" i="11" s="1"/>
  <c r="J20" i="7"/>
  <c r="G10" i="11" s="1"/>
  <c r="I20" i="7"/>
  <c r="H10" i="11" s="1"/>
  <c r="H20" i="7"/>
  <c r="G20"/>
  <c r="F20"/>
  <c r="E20"/>
  <c r="C10" i="11" s="1"/>
  <c r="D20" i="7"/>
  <c r="B10" i="11" s="1"/>
  <c r="O11" i="6"/>
  <c r="N11"/>
  <c r="M11"/>
  <c r="L11"/>
  <c r="K11"/>
  <c r="J11"/>
  <c r="I11"/>
  <c r="I20" s="1"/>
  <c r="H9" i="11" s="1"/>
  <c r="H11" i="6"/>
  <c r="G11"/>
  <c r="F11"/>
  <c r="E11"/>
  <c r="D11"/>
  <c r="D20" s="1"/>
  <c r="B9" i="11" s="1"/>
  <c r="E20" i="6" l="1"/>
  <c r="M20"/>
  <c r="K9" i="11" s="1"/>
  <c r="H20" i="6"/>
  <c r="G20"/>
  <c r="F20"/>
  <c r="K20"/>
  <c r="I9" i="11" s="1"/>
  <c r="O20" i="6"/>
  <c r="M9" i="11" s="1"/>
  <c r="O20" i="8"/>
  <c r="M11" i="11" s="1"/>
  <c r="N20" i="8"/>
  <c r="L11" i="11" s="1"/>
  <c r="J20" i="6"/>
  <c r="G9" i="11" s="1"/>
  <c r="L20" i="6"/>
  <c r="J9" i="11" s="1"/>
  <c r="N20" i="6"/>
  <c r="L9" i="11" s="1"/>
  <c r="M20" i="8"/>
  <c r="K11" i="11" s="1"/>
  <c r="L20" i="8"/>
  <c r="J11" i="11" s="1"/>
  <c r="K20" i="8"/>
  <c r="I11" i="11" s="1"/>
  <c r="J20" i="8"/>
  <c r="G11" i="11" s="1"/>
  <c r="I20" i="8"/>
  <c r="H11" i="11" s="1"/>
  <c r="H20" i="8"/>
  <c r="G20"/>
  <c r="F20"/>
  <c r="E20"/>
  <c r="C11" i="11" s="1"/>
  <c r="J19" i="1" l="1"/>
  <c r="G4" i="11" s="1"/>
  <c r="N19" i="1"/>
  <c r="L4" i="11" s="1"/>
  <c r="L14" s="1"/>
  <c r="O19" i="1"/>
  <c r="M4" i="11" s="1"/>
  <c r="M14" s="1"/>
  <c r="M11" i="5" l="1"/>
  <c r="M19" s="1"/>
  <c r="K8" i="11" s="1"/>
  <c r="L11" i="5"/>
  <c r="I11"/>
  <c r="I19" s="1"/>
  <c r="H8" i="11" s="1"/>
  <c r="H11" i="5"/>
  <c r="H19" s="1"/>
  <c r="G11"/>
  <c r="G19" s="1"/>
  <c r="F11"/>
  <c r="F19" s="1"/>
  <c r="E11"/>
  <c r="E19" s="1"/>
  <c r="C8" i="11" s="1"/>
  <c r="D11" i="5"/>
  <c r="D19" s="1"/>
  <c r="B8" i="11" s="1"/>
  <c r="E18" i="3" l="1"/>
  <c r="E19"/>
  <c r="G18"/>
  <c r="G19"/>
  <c r="I18"/>
  <c r="I19"/>
  <c r="D18"/>
  <c r="D19"/>
  <c r="F18"/>
  <c r="F19"/>
  <c r="H18"/>
  <c r="H19"/>
  <c r="J18"/>
  <c r="J19"/>
  <c r="M18"/>
  <c r="M19"/>
  <c r="L18"/>
  <c r="L19"/>
  <c r="B6" i="11" l="1"/>
  <c r="H6"/>
  <c r="C6"/>
  <c r="J6"/>
  <c r="K6"/>
  <c r="G6"/>
  <c r="L18" i="5" l="1"/>
  <c r="L19" s="1"/>
  <c r="J8" i="11" s="1"/>
  <c r="J18" i="5"/>
  <c r="J19" s="1"/>
  <c r="G8" i="11" s="1"/>
  <c r="E19" i="1"/>
  <c r="C4" i="11" s="1"/>
  <c r="D19" i="1"/>
  <c r="B4" i="11" s="1"/>
  <c r="H19" i="1"/>
  <c r="I19"/>
  <c r="H4" i="11" s="1"/>
  <c r="G19" i="1"/>
  <c r="F19" l="1"/>
  <c r="D4" i="11" s="1"/>
  <c r="D12"/>
  <c r="E12"/>
  <c r="D11"/>
  <c r="F13"/>
  <c r="D13"/>
  <c r="F10"/>
  <c r="F8"/>
  <c r="D7"/>
  <c r="E6"/>
  <c r="D6"/>
  <c r="F6"/>
  <c r="E5"/>
  <c r="E13"/>
  <c r="E9"/>
  <c r="F9"/>
  <c r="D9"/>
  <c r="C9"/>
  <c r="D8"/>
  <c r="F7"/>
  <c r="E7"/>
  <c r="K7"/>
  <c r="D5"/>
  <c r="F5"/>
  <c r="E11"/>
  <c r="F11"/>
  <c r="F12"/>
  <c r="E10"/>
  <c r="D10"/>
  <c r="F4"/>
  <c r="E8"/>
  <c r="E4"/>
  <c r="G14" l="1"/>
  <c r="F14"/>
  <c r="D14"/>
  <c r="C14"/>
  <c r="E14"/>
  <c r="K19" i="1" l="1"/>
  <c r="I4" i="11" s="1"/>
  <c r="I14" s="1"/>
  <c r="L19" i="1"/>
  <c r="J4" i="11" s="1"/>
  <c r="M19" i="1"/>
  <c r="K4" i="11" s="1"/>
  <c r="B14" l="1"/>
  <c r="J14"/>
  <c r="H14"/>
  <c r="K14"/>
</calcChain>
</file>

<file path=xl/sharedStrings.xml><?xml version="1.0" encoding="utf-8"?>
<sst xmlns="http://schemas.openxmlformats.org/spreadsheetml/2006/main" count="420" uniqueCount="121">
  <si>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</si>
  <si>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</si>
  <si>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</si>
  <si>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</si>
  <si>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</si>
  <si>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</si>
  <si>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</si>
  <si>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</si>
  <si>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</si>
  <si>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</si>
  <si>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 xml:space="preserve"> 1 день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</si>
  <si>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</si>
  <si>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</si>
  <si>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</si>
  <si>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</si>
  <si>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</si>
  <si>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</si>
  <si>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</si>
  <si>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хлеб пшеничный/ржано-пшеничный</t>
  </si>
  <si>
    <t>масло сливочное</t>
  </si>
  <si>
    <t xml:space="preserve">хлеб пшеничный </t>
  </si>
  <si>
    <t>сыр полутвердый</t>
  </si>
  <si>
    <t>40/40</t>
  </si>
  <si>
    <t>кисель из клюквы</t>
  </si>
  <si>
    <t>рис отварной</t>
  </si>
  <si>
    <t>200/5</t>
  </si>
  <si>
    <t xml:space="preserve"> 2 день</t>
  </si>
  <si>
    <t>чай с сахаром с лимоном</t>
  </si>
  <si>
    <t>компот из сухофруктов</t>
  </si>
  <si>
    <t xml:space="preserve"> 3 день</t>
  </si>
  <si>
    <t>чай с молоком</t>
  </si>
  <si>
    <t>каша гречневая  рассыпчатая</t>
  </si>
  <si>
    <t>какао с молоком</t>
  </si>
  <si>
    <t>компот из кураги</t>
  </si>
  <si>
    <t xml:space="preserve"> 4 день</t>
  </si>
  <si>
    <t>компот из свежих яблок</t>
  </si>
  <si>
    <t xml:space="preserve"> 5 день</t>
  </si>
  <si>
    <t>напиток кофейный с молоком</t>
  </si>
  <si>
    <t xml:space="preserve"> 6 день</t>
  </si>
  <si>
    <t xml:space="preserve"> 7 день</t>
  </si>
  <si>
    <t>компот из  свежих груш</t>
  </si>
  <si>
    <t xml:space="preserve"> 8 день</t>
  </si>
  <si>
    <t>суп картофельный с рыбными консервами</t>
  </si>
  <si>
    <t xml:space="preserve"> 9 день</t>
  </si>
  <si>
    <t>50/50</t>
  </si>
  <si>
    <t xml:space="preserve"> 10 день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</si>
  <si>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</si>
  <si>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</si>
  <si>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салат из свеклы с огурцами консервированными с растительным маслом</t>
  </si>
  <si>
    <t>каша  молочная "Дружба" с маслом (рис, пшено)</t>
  </si>
  <si>
    <t>биточки рыбные с соусом томатным</t>
  </si>
  <si>
    <t>салат из свеклы и моркови с растительным маслом</t>
  </si>
  <si>
    <t>кисель из брусники</t>
  </si>
  <si>
    <t>содержание в % от калорийности</t>
  </si>
  <si>
    <t>салат из помидоров и огурцов с растительным маслом</t>
  </si>
  <si>
    <t>бифштекс рубленный паровой с соусом</t>
  </si>
  <si>
    <t>макаронные изделия отварные с овощами</t>
  </si>
  <si>
    <t>плов из говядины</t>
  </si>
  <si>
    <t>40/160</t>
  </si>
  <si>
    <t>суп молочный с рисом</t>
  </si>
  <si>
    <t xml:space="preserve">суп картофельный с  горохом </t>
  </si>
  <si>
    <t>Каша манная молочная с маслом сливочным</t>
  </si>
  <si>
    <t>джем</t>
  </si>
  <si>
    <t>133/363/488</t>
  </si>
  <si>
    <t>борщ с капустой с картофелем с говядиной со сметаной</t>
  </si>
  <si>
    <t>200/12,5/10</t>
  </si>
  <si>
    <t>жаркое по-домашнему из говядины</t>
  </si>
  <si>
    <t>каша ячневая молочная</t>
  </si>
  <si>
    <t>салат из свеклы отварной с раст. маслом</t>
  </si>
  <si>
    <t>каша "Янтарная" молочная с маслом сливочным</t>
  </si>
  <si>
    <t>суп овощной с мясом со сметаной</t>
  </si>
  <si>
    <t>рыба запеченая с картофелем по -русски</t>
  </si>
  <si>
    <t>суп молочный с макаронными изделиями</t>
  </si>
  <si>
    <t>рассольник ленинградский со сметаной</t>
  </si>
  <si>
    <t>картофель тушеный с луком</t>
  </si>
  <si>
    <t>компот из изюма</t>
  </si>
  <si>
    <t>каша молочная пшеничная с маслом</t>
  </si>
  <si>
    <t>каша молочная гречневая с маслом</t>
  </si>
  <si>
    <t>каша молочная пшенная с маслом</t>
  </si>
  <si>
    <t>суп картофельный с мясными фрикадельками</t>
  </si>
  <si>
    <t>200/35</t>
  </si>
  <si>
    <t>каша молочная из "Геркулеса" с маслом</t>
  </si>
  <si>
    <t>7-11 лет</t>
  </si>
  <si>
    <t>А</t>
  </si>
  <si>
    <t>Е</t>
  </si>
  <si>
    <t>Mg</t>
  </si>
  <si>
    <t>P</t>
  </si>
  <si>
    <t>A</t>
  </si>
  <si>
    <t>B1</t>
  </si>
  <si>
    <t>E</t>
  </si>
  <si>
    <t>плоды и ягоды свежие</t>
  </si>
  <si>
    <t>щи из свежей капусты с картофелем со сметаной</t>
  </si>
  <si>
    <t>250/10</t>
  </si>
  <si>
    <t>50/250</t>
  </si>
  <si>
    <t>Азу из говядины</t>
  </si>
  <si>
    <t>100/30</t>
  </si>
  <si>
    <t>200/7</t>
  </si>
  <si>
    <t>250/12,5/10</t>
  </si>
  <si>
    <t>50/200</t>
  </si>
  <si>
    <t>200/35/10</t>
  </si>
  <si>
    <t>7-11лет</t>
  </si>
  <si>
    <t>Борщ сибирский с фрикадельками из говядины со сметаной</t>
  </si>
  <si>
    <t>Зима -весна</t>
  </si>
  <si>
    <t>сезон: Зима-весна</t>
  </si>
  <si>
    <t>сезон: Зима-Весна</t>
  </si>
  <si>
    <t xml:space="preserve">Вафли </t>
  </si>
  <si>
    <t>печенье</t>
  </si>
  <si>
    <t xml:space="preserve">сок натуральный плодово-ягодный </t>
  </si>
  <si>
    <t>Огурец свежий</t>
  </si>
  <si>
    <t>суп картофельный с рыбой</t>
  </si>
  <si>
    <t>Винегрет</t>
  </si>
  <si>
    <t>салат из свежих помидоров</t>
  </si>
  <si>
    <t>Котлета мясная</t>
  </si>
  <si>
    <t>80/30</t>
  </si>
  <si>
    <t>суп картофельный с макаронными изделиями</t>
  </si>
  <si>
    <t xml:space="preserve">пнечень по-строгановски </t>
  </si>
  <si>
    <t xml:space="preserve">рыба тушеная с овощами </t>
  </si>
  <si>
    <t>гуляш из отварной говядины</t>
  </si>
  <si>
    <t>100/20</t>
  </si>
  <si>
    <t>салат картофельный с зеленым горошком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</si>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</sst>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4" fillId="0" borderId="2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2" fontId="9" fillId="0" borderId="1" xfId="0" applyNumberFormat="1" applyFont="1" applyBorder="1"/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3" fillId="3" borderId="0" xfId="0" applyFont="1" applyFill="1"/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1"/>
  <sheetViews>
    <sheetView topLeftCell="A2" zoomScale="110" zoomScaleNormal="110" workbookViewId="0">
      <selection activeCell="T18" sqref="T18"/>
    </sheetView>
  </sheetViews>
  <sheetFormatPr defaultRowHeight="15"/>
  <cols>
    <col min="1" max="1" width="4.285156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</cols>
  <sheetData>
    <row r="1" spans="1:15">
      <c r="A1" s="25"/>
      <c r="B1" s="23" t="s">
        <v>102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2" customHeight="1">
      <c r="A2" s="17"/>
      <c r="B2" s="24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7"/>
      <c r="B3" s="1" t="s">
        <v>0</v>
      </c>
      <c r="C3" s="1" t="s">
        <v>82</v>
      </c>
      <c r="D3" s="83" t="s">
        <v>14</v>
      </c>
      <c r="E3" s="83"/>
      <c r="F3" s="83"/>
      <c r="G3" s="83"/>
      <c r="H3" s="83" t="s">
        <v>1</v>
      </c>
      <c r="I3" s="83"/>
      <c r="J3" s="83"/>
      <c r="K3" s="83"/>
      <c r="L3" s="80" t="s">
        <v>15</v>
      </c>
      <c r="M3" s="81"/>
      <c r="N3" s="81"/>
      <c r="O3" s="82"/>
    </row>
    <row r="4" spans="1:1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 ht="24.75" customHeight="1">
      <c r="A5" s="7">
        <v>108</v>
      </c>
      <c r="B5" s="30" t="s">
        <v>49</v>
      </c>
      <c r="C5" s="45" t="s">
        <v>25</v>
      </c>
      <c r="D5" s="13">
        <v>6.5</v>
      </c>
      <c r="E5" s="13">
        <v>8.3000000000000007</v>
      </c>
      <c r="F5" s="13">
        <v>35.1</v>
      </c>
      <c r="G5" s="13">
        <v>241.1</v>
      </c>
      <c r="H5" s="13">
        <v>4.3</v>
      </c>
      <c r="I5" s="13">
        <v>0.3</v>
      </c>
      <c r="J5" s="48">
        <v>0.1</v>
      </c>
      <c r="K5" s="13">
        <v>0.06</v>
      </c>
      <c r="L5" s="13">
        <v>189</v>
      </c>
      <c r="M5" s="13">
        <v>0.5</v>
      </c>
      <c r="N5" s="48">
        <v>26.84</v>
      </c>
      <c r="O5" s="48">
        <v>77.739999999999995</v>
      </c>
    </row>
    <row r="6" spans="1:15">
      <c r="A6" s="7">
        <v>287</v>
      </c>
      <c r="B6" s="3" t="s">
        <v>37</v>
      </c>
      <c r="C6" s="5">
        <v>200</v>
      </c>
      <c r="D6" s="13">
        <v>1.4</v>
      </c>
      <c r="E6" s="13">
        <v>1.6</v>
      </c>
      <c r="F6" s="13">
        <v>17</v>
      </c>
      <c r="G6" s="13">
        <v>108.69</v>
      </c>
      <c r="H6" s="13">
        <v>2.8</v>
      </c>
      <c r="I6" s="13">
        <v>8.4</v>
      </c>
      <c r="J6" s="48">
        <v>0.1</v>
      </c>
      <c r="K6" s="13">
        <v>0.1</v>
      </c>
      <c r="L6" s="13">
        <v>121</v>
      </c>
      <c r="M6" s="13">
        <v>0.1</v>
      </c>
      <c r="N6" s="48">
        <v>15</v>
      </c>
      <c r="O6" s="48">
        <v>91</v>
      </c>
    </row>
    <row r="7" spans="1:15">
      <c r="A7" s="7"/>
      <c r="B7" s="44" t="s">
        <v>20</v>
      </c>
      <c r="C7" s="14">
        <v>40</v>
      </c>
      <c r="D7" s="13">
        <v>3.2</v>
      </c>
      <c r="E7" s="13">
        <v>0.4</v>
      </c>
      <c r="F7" s="48">
        <v>19</v>
      </c>
      <c r="G7" s="13">
        <v>94</v>
      </c>
      <c r="H7" s="13">
        <v>0</v>
      </c>
      <c r="I7" s="13">
        <v>0</v>
      </c>
      <c r="J7" s="48">
        <v>0</v>
      </c>
      <c r="K7" s="13">
        <v>0</v>
      </c>
      <c r="L7" s="13">
        <v>8.6999999999999993</v>
      </c>
      <c r="M7" s="13">
        <v>0.4</v>
      </c>
      <c r="N7" s="48">
        <v>13.2</v>
      </c>
      <c r="O7" s="48">
        <v>30.6</v>
      </c>
    </row>
    <row r="8" spans="1:15">
      <c r="A8" s="7">
        <v>365</v>
      </c>
      <c r="B8" s="44" t="s">
        <v>19</v>
      </c>
      <c r="C8" s="14">
        <v>30</v>
      </c>
      <c r="D8" s="13">
        <v>0</v>
      </c>
      <c r="E8" s="13">
        <v>24.6</v>
      </c>
      <c r="F8" s="13">
        <v>0</v>
      </c>
      <c r="G8" s="13">
        <v>224.4</v>
      </c>
      <c r="H8" s="13">
        <v>0</v>
      </c>
      <c r="I8" s="13">
        <v>0.10199999999999999</v>
      </c>
      <c r="J8" s="48">
        <v>0</v>
      </c>
      <c r="K8" s="13">
        <v>0</v>
      </c>
      <c r="L8" s="13">
        <v>3.6</v>
      </c>
      <c r="M8" s="13">
        <v>0</v>
      </c>
      <c r="N8" s="48">
        <v>0</v>
      </c>
      <c r="O8" s="48">
        <v>4.8</v>
      </c>
    </row>
    <row r="9" spans="1:15">
      <c r="A9" s="46"/>
      <c r="B9" s="44" t="s">
        <v>105</v>
      </c>
      <c r="C9" s="49">
        <v>50</v>
      </c>
      <c r="D9" s="48">
        <v>1.4</v>
      </c>
      <c r="E9" s="48">
        <v>1.65</v>
      </c>
      <c r="F9" s="48">
        <v>38.65</v>
      </c>
      <c r="G9" s="48">
        <v>177</v>
      </c>
      <c r="H9" s="48">
        <v>0</v>
      </c>
      <c r="I9" s="48">
        <v>1.5E-3</v>
      </c>
      <c r="J9" s="48">
        <v>0</v>
      </c>
      <c r="K9" s="48">
        <v>0</v>
      </c>
      <c r="L9" s="48">
        <v>8</v>
      </c>
      <c r="M9" s="48">
        <v>0.75</v>
      </c>
      <c r="N9" s="48">
        <v>0</v>
      </c>
      <c r="O9" s="48">
        <v>0</v>
      </c>
    </row>
    <row r="10" spans="1:15">
      <c r="A10" s="7">
        <v>89</v>
      </c>
      <c r="B10" s="44" t="s">
        <v>90</v>
      </c>
      <c r="C10" s="5">
        <v>150</v>
      </c>
      <c r="D10" s="13">
        <v>0.6</v>
      </c>
      <c r="E10" s="13">
        <v>0.6</v>
      </c>
      <c r="F10" s="13">
        <v>15</v>
      </c>
      <c r="G10" s="13">
        <v>67.5</v>
      </c>
      <c r="H10" s="13">
        <v>18</v>
      </c>
      <c r="I10" s="13">
        <v>0</v>
      </c>
      <c r="J10" s="48">
        <v>0</v>
      </c>
      <c r="K10" s="13">
        <v>0</v>
      </c>
      <c r="L10" s="13">
        <v>84</v>
      </c>
      <c r="M10" s="13">
        <v>1.7</v>
      </c>
      <c r="N10" s="48">
        <v>13.5</v>
      </c>
      <c r="O10" s="48">
        <v>16.5</v>
      </c>
    </row>
    <row r="11" spans="1:15">
      <c r="A11" s="7"/>
      <c r="B11" s="10" t="s">
        <v>16</v>
      </c>
      <c r="C11" s="5"/>
      <c r="D11" s="19">
        <f>D5+D6+D7+D8+D9+D10</f>
        <v>13.100000000000001</v>
      </c>
      <c r="E11" s="19">
        <f t="shared" ref="E11:O11" si="0">E5+E6+E7+E8+E9+E10</f>
        <v>37.150000000000006</v>
      </c>
      <c r="F11" s="19">
        <f t="shared" si="0"/>
        <v>124.75</v>
      </c>
      <c r="G11" s="19">
        <f t="shared" si="0"/>
        <v>912.68999999999994</v>
      </c>
      <c r="H11" s="19">
        <f t="shared" si="0"/>
        <v>25.1</v>
      </c>
      <c r="I11" s="19">
        <f t="shared" si="0"/>
        <v>8.8035000000000014</v>
      </c>
      <c r="J11" s="19">
        <f t="shared" si="0"/>
        <v>0.2</v>
      </c>
      <c r="K11" s="19">
        <f t="shared" si="0"/>
        <v>0.16</v>
      </c>
      <c r="L11" s="19">
        <f t="shared" si="0"/>
        <v>414.3</v>
      </c>
      <c r="M11" s="19">
        <f t="shared" si="0"/>
        <v>3.45</v>
      </c>
      <c r="N11" s="19">
        <f t="shared" si="0"/>
        <v>68.540000000000006</v>
      </c>
      <c r="O11" s="19">
        <f t="shared" si="0"/>
        <v>220.64000000000001</v>
      </c>
    </row>
    <row r="12" spans="1:15" ht="12.75" customHeight="1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46"/>
      <c r="K12" s="7"/>
      <c r="L12" s="7"/>
      <c r="M12" s="7"/>
      <c r="N12" s="46"/>
      <c r="O12" s="46"/>
    </row>
    <row r="13" spans="1:15" ht="34.5" customHeight="1">
      <c r="A13" s="46"/>
      <c r="B13" s="56" t="s">
        <v>48</v>
      </c>
      <c r="C13" s="45">
        <v>70</v>
      </c>
      <c r="D13" s="48">
        <v>0.9</v>
      </c>
      <c r="E13" s="48">
        <v>7.1</v>
      </c>
      <c r="F13" s="48">
        <v>5.4</v>
      </c>
      <c r="G13" s="48">
        <v>88.76</v>
      </c>
      <c r="H13" s="48">
        <v>2.9</v>
      </c>
      <c r="I13" s="48">
        <v>0</v>
      </c>
      <c r="J13" s="48">
        <v>0</v>
      </c>
      <c r="K13" s="48">
        <v>2.4</v>
      </c>
      <c r="L13" s="48">
        <v>22</v>
      </c>
      <c r="M13" s="48">
        <v>0.9</v>
      </c>
      <c r="N13" s="48">
        <v>23</v>
      </c>
      <c r="O13" s="21">
        <v>24.57</v>
      </c>
    </row>
    <row r="14" spans="1:15" ht="27.75" customHeight="1">
      <c r="A14" s="7">
        <v>42</v>
      </c>
      <c r="B14" s="61" t="s">
        <v>91</v>
      </c>
      <c r="C14" s="36" t="s">
        <v>92</v>
      </c>
      <c r="D14" s="48">
        <v>4.5999999999999996</v>
      </c>
      <c r="E14" s="48">
        <v>9.1</v>
      </c>
      <c r="F14" s="13">
        <v>16</v>
      </c>
      <c r="G14" s="13">
        <v>141</v>
      </c>
      <c r="H14" s="13">
        <v>6.8</v>
      </c>
      <c r="I14" s="13">
        <v>17</v>
      </c>
      <c r="J14" s="48">
        <v>0.1</v>
      </c>
      <c r="K14" s="13">
        <v>0.1</v>
      </c>
      <c r="L14" s="13">
        <v>46</v>
      </c>
      <c r="M14" s="13">
        <v>3.4</v>
      </c>
      <c r="N14" s="48">
        <v>32.9</v>
      </c>
      <c r="O14" s="48">
        <v>144.4</v>
      </c>
    </row>
    <row r="15" spans="1:15" ht="21" customHeight="1">
      <c r="A15" s="7">
        <v>402</v>
      </c>
      <c r="B15" s="57" t="s">
        <v>94</v>
      </c>
      <c r="C15" s="47" t="s">
        <v>93</v>
      </c>
      <c r="D15" s="48">
        <v>23</v>
      </c>
      <c r="E15" s="48">
        <v>12</v>
      </c>
      <c r="F15" s="13">
        <v>32</v>
      </c>
      <c r="G15" s="13">
        <v>383</v>
      </c>
      <c r="H15" s="13">
        <v>5.9</v>
      </c>
      <c r="I15" s="13">
        <v>29</v>
      </c>
      <c r="J15" s="48">
        <v>0.3</v>
      </c>
      <c r="K15" s="13">
        <v>0.1</v>
      </c>
      <c r="L15" s="13">
        <v>47</v>
      </c>
      <c r="M15" s="13">
        <v>2.4</v>
      </c>
      <c r="N15" s="48">
        <v>76</v>
      </c>
      <c r="O15" s="48">
        <v>278</v>
      </c>
    </row>
    <row r="16" spans="1:15">
      <c r="A16" s="18">
        <v>276</v>
      </c>
      <c r="B16" s="7" t="s">
        <v>52</v>
      </c>
      <c r="C16" s="8">
        <v>200</v>
      </c>
      <c r="D16" s="13">
        <v>0.1</v>
      </c>
      <c r="E16" s="13">
        <v>0</v>
      </c>
      <c r="F16" s="13">
        <v>21</v>
      </c>
      <c r="G16" s="13">
        <v>85.07</v>
      </c>
      <c r="H16" s="13">
        <v>0.9</v>
      </c>
      <c r="I16" s="13">
        <v>0</v>
      </c>
      <c r="J16" s="48">
        <v>0</v>
      </c>
      <c r="K16" s="13">
        <v>0</v>
      </c>
      <c r="L16" s="13">
        <v>14.44</v>
      </c>
      <c r="M16" s="13">
        <v>0.1</v>
      </c>
      <c r="N16" s="48">
        <v>4.9000000000000004</v>
      </c>
      <c r="O16" s="48">
        <v>8</v>
      </c>
    </row>
    <row r="17" spans="1:15">
      <c r="A17" s="7"/>
      <c r="B17" s="7" t="s">
        <v>18</v>
      </c>
      <c r="C17" s="47" t="s">
        <v>22</v>
      </c>
      <c r="D17" s="16">
        <v>5.8</v>
      </c>
      <c r="E17" s="16">
        <v>0.9</v>
      </c>
      <c r="F17" s="16">
        <v>35</v>
      </c>
      <c r="G17" s="16">
        <v>173.2</v>
      </c>
      <c r="H17" s="16">
        <v>0</v>
      </c>
      <c r="I17" s="16">
        <v>0</v>
      </c>
      <c r="J17" s="52">
        <v>0.1</v>
      </c>
      <c r="K17" s="16">
        <v>0</v>
      </c>
      <c r="L17" s="16">
        <v>20</v>
      </c>
      <c r="M17" s="16">
        <v>1.2</v>
      </c>
      <c r="N17" s="52">
        <v>32</v>
      </c>
      <c r="O17" s="52">
        <v>83</v>
      </c>
    </row>
    <row r="18" spans="1:15">
      <c r="A18" s="7"/>
      <c r="B18" s="10" t="s">
        <v>16</v>
      </c>
      <c r="C18" s="8"/>
      <c r="D18" s="20">
        <f>SUM(D14:D17)</f>
        <v>33.5</v>
      </c>
      <c r="E18" s="20">
        <f t="shared" ref="E18:O18" si="1">SUM(E14:E17)</f>
        <v>22</v>
      </c>
      <c r="F18" s="20">
        <f t="shared" si="1"/>
        <v>104</v>
      </c>
      <c r="G18" s="20">
        <f t="shared" si="1"/>
        <v>782.27</v>
      </c>
      <c r="H18" s="20">
        <f t="shared" si="1"/>
        <v>13.6</v>
      </c>
      <c r="I18" s="20">
        <f t="shared" si="1"/>
        <v>46</v>
      </c>
      <c r="J18" s="20">
        <f t="shared" si="1"/>
        <v>0.5</v>
      </c>
      <c r="K18" s="20">
        <f t="shared" si="1"/>
        <v>0.2</v>
      </c>
      <c r="L18" s="20">
        <f t="shared" si="1"/>
        <v>127.44</v>
      </c>
      <c r="M18" s="20">
        <f t="shared" si="1"/>
        <v>7.1</v>
      </c>
      <c r="N18" s="20">
        <f t="shared" si="1"/>
        <v>145.80000000000001</v>
      </c>
      <c r="O18" s="20">
        <f t="shared" si="1"/>
        <v>513.4</v>
      </c>
    </row>
    <row r="19" spans="1:15">
      <c r="A19" s="7"/>
      <c r="B19" s="1" t="s">
        <v>17</v>
      </c>
      <c r="C19" s="8"/>
      <c r="D19" s="37">
        <f>D11+D18</f>
        <v>46.6</v>
      </c>
      <c r="E19" s="37">
        <f t="shared" ref="E19:O19" si="2">E11+E18</f>
        <v>59.150000000000006</v>
      </c>
      <c r="F19" s="37">
        <f t="shared" si="2"/>
        <v>228.75</v>
      </c>
      <c r="G19" s="37">
        <f t="shared" si="2"/>
        <v>1694.96</v>
      </c>
      <c r="H19" s="37">
        <f t="shared" si="2"/>
        <v>38.700000000000003</v>
      </c>
      <c r="I19" s="37">
        <f t="shared" si="2"/>
        <v>54.8035</v>
      </c>
      <c r="J19" s="37">
        <f t="shared" si="2"/>
        <v>0.7</v>
      </c>
      <c r="K19" s="37">
        <f t="shared" si="2"/>
        <v>0.36</v>
      </c>
      <c r="L19" s="37">
        <f t="shared" si="2"/>
        <v>541.74</v>
      </c>
      <c r="M19" s="37">
        <f t="shared" si="2"/>
        <v>10.55</v>
      </c>
      <c r="N19" s="37">
        <f t="shared" si="2"/>
        <v>214.34000000000003</v>
      </c>
      <c r="O19" s="37">
        <f t="shared" si="2"/>
        <v>734.04</v>
      </c>
    </row>
    <row r="20" spans="1:15">
      <c r="B20" s="4"/>
      <c r="C20" s="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2: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2: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2: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2: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2: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2: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2: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2: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2: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2: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2: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2: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2: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2: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2: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2: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2: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2: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2: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2: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2: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2: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2: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2: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2: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2: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2: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2: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2: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2: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2: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2: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2: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2: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2: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2: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2: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2: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2: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2: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2: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2: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A3" zoomScale="120" zoomScaleNormal="120" workbookViewId="0">
      <selection activeCell="P3" sqref="P3:AB20"/>
    </sheetView>
  </sheetViews>
  <sheetFormatPr defaultRowHeight="15"/>
  <cols>
    <col min="1" max="1" width="4.28515625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</cols>
  <sheetData>
    <row r="1" spans="1:21">
      <c r="A1" s="17"/>
      <c r="B1" s="23" t="s">
        <v>103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12.75" customHeight="1">
      <c r="A2" s="17"/>
      <c r="B2" s="24" t="s">
        <v>26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" customHeight="1">
      <c r="A3" s="7"/>
      <c r="B3" s="1" t="s">
        <v>0</v>
      </c>
      <c r="C3" s="1" t="s">
        <v>82</v>
      </c>
      <c r="D3" s="83" t="s">
        <v>14</v>
      </c>
      <c r="E3" s="83"/>
      <c r="F3" s="83"/>
      <c r="G3" s="83"/>
      <c r="H3" s="80" t="s">
        <v>1</v>
      </c>
      <c r="I3" s="81"/>
      <c r="J3" s="81"/>
      <c r="K3" s="82"/>
      <c r="L3" s="80" t="s">
        <v>15</v>
      </c>
      <c r="M3" s="81"/>
      <c r="N3" s="81"/>
      <c r="O3" s="82"/>
    </row>
    <row r="4" spans="1:21" ht="12" customHeight="1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  <c r="P4" s="62"/>
      <c r="Q4" s="26"/>
    </row>
    <row r="5" spans="1:21" ht="24.75" customHeight="1">
      <c r="A5" s="44">
        <v>102</v>
      </c>
      <c r="B5" s="56" t="s">
        <v>61</v>
      </c>
      <c r="C5" s="45" t="s">
        <v>25</v>
      </c>
      <c r="D5" s="44">
        <v>6.2</v>
      </c>
      <c r="E5" s="44">
        <v>8.1</v>
      </c>
      <c r="F5" s="44">
        <v>31</v>
      </c>
      <c r="G5" s="44">
        <v>222.02</v>
      </c>
      <c r="H5" s="44">
        <v>0.3</v>
      </c>
      <c r="I5" s="74">
        <v>20</v>
      </c>
      <c r="J5" s="44">
        <v>0.1</v>
      </c>
      <c r="K5" s="44">
        <v>1</v>
      </c>
      <c r="L5" s="44">
        <v>113</v>
      </c>
      <c r="M5" s="44">
        <v>0.5</v>
      </c>
      <c r="N5" s="44">
        <v>19.5</v>
      </c>
      <c r="O5" s="44">
        <v>126.6</v>
      </c>
    </row>
    <row r="6" spans="1:21" ht="10.5" customHeight="1">
      <c r="A6" s="18">
        <v>296</v>
      </c>
      <c r="B6" s="3" t="s">
        <v>30</v>
      </c>
      <c r="C6" s="5">
        <v>200</v>
      </c>
      <c r="D6" s="7">
        <v>1.6</v>
      </c>
      <c r="E6" s="7">
        <v>1.6</v>
      </c>
      <c r="F6" s="7">
        <v>17</v>
      </c>
      <c r="G6" s="7">
        <v>89.32</v>
      </c>
      <c r="H6" s="7">
        <v>1.4</v>
      </c>
      <c r="I6" s="7">
        <v>4.2</v>
      </c>
      <c r="J6" s="7">
        <v>0.1</v>
      </c>
      <c r="K6" s="46">
        <v>0</v>
      </c>
      <c r="L6" s="7">
        <v>63.9</v>
      </c>
      <c r="M6" s="7">
        <v>0</v>
      </c>
      <c r="N6" s="46">
        <v>8.6999999999999993</v>
      </c>
      <c r="O6" s="46">
        <v>40</v>
      </c>
    </row>
    <row r="7" spans="1:21" ht="12.75" customHeight="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  <c r="P7" s="60"/>
      <c r="Q7" s="60"/>
      <c r="R7" s="60"/>
      <c r="S7" s="60"/>
      <c r="T7" s="60"/>
      <c r="U7" s="60"/>
    </row>
    <row r="8" spans="1:21" ht="12.75" customHeight="1">
      <c r="A8" s="46">
        <v>604</v>
      </c>
      <c r="B8" s="44" t="s">
        <v>106</v>
      </c>
      <c r="C8" s="49">
        <v>50</v>
      </c>
      <c r="D8" s="48">
        <v>3.75</v>
      </c>
      <c r="E8" s="48">
        <v>4.9000000000000004</v>
      </c>
      <c r="F8" s="48">
        <v>37.200000000000003</v>
      </c>
      <c r="G8" s="48">
        <v>208.5</v>
      </c>
      <c r="H8" s="48">
        <v>0</v>
      </c>
      <c r="I8" s="48">
        <v>0</v>
      </c>
      <c r="J8" s="48">
        <v>0.04</v>
      </c>
      <c r="K8" s="48">
        <v>0</v>
      </c>
      <c r="L8" s="48">
        <v>2.5000000000000001E-2</v>
      </c>
      <c r="M8" s="48">
        <v>1.05</v>
      </c>
      <c r="N8" s="48">
        <v>0</v>
      </c>
      <c r="O8" s="48">
        <v>0</v>
      </c>
      <c r="P8" s="60"/>
      <c r="Q8" s="60"/>
      <c r="R8" s="60"/>
      <c r="S8" s="60"/>
      <c r="T8" s="60"/>
      <c r="U8" s="60"/>
    </row>
    <row r="9" spans="1:21">
      <c r="A9" s="44">
        <v>365</v>
      </c>
      <c r="B9" s="44" t="s">
        <v>62</v>
      </c>
      <c r="C9" s="49">
        <v>30</v>
      </c>
      <c r="D9" s="44">
        <v>1.2</v>
      </c>
      <c r="E9" s="44">
        <v>0</v>
      </c>
      <c r="F9" s="44">
        <v>20.6</v>
      </c>
      <c r="G9" s="44">
        <v>80</v>
      </c>
      <c r="H9" s="44">
        <v>0.42</v>
      </c>
      <c r="I9" s="44">
        <v>0.15</v>
      </c>
      <c r="J9" s="44">
        <v>0</v>
      </c>
      <c r="K9" s="44">
        <v>0</v>
      </c>
      <c r="L9" s="44">
        <v>2.4</v>
      </c>
      <c r="M9" s="44">
        <v>0.2</v>
      </c>
      <c r="N9" s="44">
        <v>4.2</v>
      </c>
      <c r="O9" s="44">
        <v>15.4</v>
      </c>
      <c r="P9" s="26"/>
      <c r="Q9" s="26"/>
      <c r="R9" s="26"/>
      <c r="S9" s="26"/>
      <c r="T9" s="26"/>
      <c r="U9" s="26"/>
    </row>
    <row r="10" spans="1:21" ht="18" customHeight="1">
      <c r="A10" s="46">
        <v>532</v>
      </c>
      <c r="B10" s="44" t="s">
        <v>107</v>
      </c>
      <c r="C10" s="45">
        <v>200</v>
      </c>
      <c r="D10" s="48">
        <v>0.1</v>
      </c>
      <c r="E10" s="48">
        <v>0</v>
      </c>
      <c r="F10" s="48">
        <v>25.4</v>
      </c>
      <c r="G10" s="48">
        <v>110</v>
      </c>
      <c r="H10" s="48">
        <v>4</v>
      </c>
      <c r="I10" s="48">
        <v>0.02</v>
      </c>
      <c r="J10" s="48">
        <v>0.02</v>
      </c>
      <c r="K10" s="48">
        <v>0</v>
      </c>
      <c r="L10" s="48">
        <v>14</v>
      </c>
      <c r="M10" s="48">
        <v>0.04</v>
      </c>
      <c r="N10" s="48">
        <v>0</v>
      </c>
      <c r="O10" s="48">
        <v>0</v>
      </c>
      <c r="P10" s="59"/>
      <c r="Q10" s="59"/>
      <c r="R10" s="59"/>
      <c r="S10" s="59"/>
      <c r="T10" s="59"/>
      <c r="U10" s="59"/>
    </row>
    <row r="11" spans="1:21" ht="11.25" customHeight="1">
      <c r="A11" s="7"/>
      <c r="B11" s="10" t="s">
        <v>16</v>
      </c>
      <c r="C11" s="5"/>
      <c r="D11" s="19">
        <f t="shared" ref="D11:O11" si="0">SUM(D5:D10)</f>
        <v>16.05</v>
      </c>
      <c r="E11" s="19">
        <f t="shared" si="0"/>
        <v>15</v>
      </c>
      <c r="F11" s="19">
        <f t="shared" si="0"/>
        <v>150.20000000000002</v>
      </c>
      <c r="G11" s="19">
        <f t="shared" si="0"/>
        <v>803.84</v>
      </c>
      <c r="H11" s="19">
        <f t="shared" si="0"/>
        <v>6.12</v>
      </c>
      <c r="I11" s="19">
        <f t="shared" si="0"/>
        <v>24.369999999999997</v>
      </c>
      <c r="J11" s="19">
        <f t="shared" si="0"/>
        <v>0.26</v>
      </c>
      <c r="K11" s="19">
        <f t="shared" si="0"/>
        <v>1</v>
      </c>
      <c r="L11" s="19">
        <f t="shared" si="0"/>
        <v>202.02500000000001</v>
      </c>
      <c r="M11" s="19">
        <f t="shared" si="0"/>
        <v>2.1900000000000004</v>
      </c>
      <c r="N11" s="19">
        <f t="shared" si="0"/>
        <v>45.6</v>
      </c>
      <c r="O11" s="19">
        <f t="shared" si="0"/>
        <v>212.6</v>
      </c>
      <c r="P11" s="26"/>
      <c r="Q11" s="26"/>
      <c r="R11" s="26"/>
      <c r="S11" s="26"/>
      <c r="T11" s="26"/>
      <c r="U11" s="26"/>
    </row>
    <row r="12" spans="1:21" ht="18" customHeight="1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46"/>
      <c r="L12" s="7"/>
      <c r="M12" s="7"/>
      <c r="N12" s="46"/>
      <c r="O12" s="46"/>
      <c r="P12" s="26"/>
      <c r="Q12" s="26"/>
      <c r="R12" s="26"/>
      <c r="S12" s="26"/>
      <c r="T12" s="26"/>
      <c r="U12" s="26"/>
    </row>
    <row r="13" spans="1:21" ht="26.25" customHeight="1">
      <c r="A13" s="75">
        <v>18</v>
      </c>
      <c r="B13" s="56" t="s">
        <v>54</v>
      </c>
      <c r="C13" s="45">
        <v>80</v>
      </c>
      <c r="D13" s="48">
        <v>0.8</v>
      </c>
      <c r="E13" s="48">
        <v>4.0999999999999996</v>
      </c>
      <c r="F13" s="48">
        <v>3.6</v>
      </c>
      <c r="G13" s="48">
        <v>52.65</v>
      </c>
      <c r="H13" s="48">
        <v>14</v>
      </c>
      <c r="I13" s="48">
        <v>0</v>
      </c>
      <c r="J13" s="48">
        <v>0</v>
      </c>
      <c r="K13" s="48">
        <v>24</v>
      </c>
      <c r="L13" s="48">
        <v>0.6</v>
      </c>
      <c r="M13" s="48">
        <v>25</v>
      </c>
      <c r="N13" s="48">
        <v>38.1</v>
      </c>
      <c r="O13" s="48">
        <v>38.1</v>
      </c>
      <c r="P13" s="26"/>
      <c r="Q13" s="26"/>
      <c r="R13" s="26"/>
      <c r="S13" s="26"/>
      <c r="T13" s="26"/>
      <c r="U13" s="26"/>
    </row>
    <row r="14" spans="1:21">
      <c r="A14" s="7">
        <v>45</v>
      </c>
      <c r="B14" s="31" t="s">
        <v>60</v>
      </c>
      <c r="C14" s="8">
        <v>250</v>
      </c>
      <c r="D14" s="7">
        <v>5.5</v>
      </c>
      <c r="E14" s="7">
        <v>4.5</v>
      </c>
      <c r="F14" s="7">
        <v>26</v>
      </c>
      <c r="G14" s="7">
        <v>143.69999999999999</v>
      </c>
      <c r="H14" s="7">
        <v>1.6</v>
      </c>
      <c r="I14" s="7">
        <v>17</v>
      </c>
      <c r="J14" s="7">
        <v>0.2</v>
      </c>
      <c r="K14" s="46">
        <v>0</v>
      </c>
      <c r="L14" s="7">
        <v>36.200000000000003</v>
      </c>
      <c r="M14" s="7">
        <v>1</v>
      </c>
      <c r="N14" s="46">
        <v>7</v>
      </c>
      <c r="O14" s="46">
        <v>76.8</v>
      </c>
      <c r="P14" s="26"/>
      <c r="Q14" s="26"/>
      <c r="R14" s="26"/>
      <c r="S14" s="26"/>
      <c r="T14" s="26"/>
      <c r="U14" s="26"/>
    </row>
    <row r="15" spans="1:21" ht="11.25" customHeight="1">
      <c r="A15" s="18">
        <v>219</v>
      </c>
      <c r="B15" s="7" t="s">
        <v>31</v>
      </c>
      <c r="C15" s="47">
        <v>150</v>
      </c>
      <c r="D15" s="48">
        <v>8.4</v>
      </c>
      <c r="E15" s="48">
        <v>5.4</v>
      </c>
      <c r="F15" s="48">
        <v>45</v>
      </c>
      <c r="G15" s="48">
        <v>258.8</v>
      </c>
      <c r="H15" s="48">
        <v>0</v>
      </c>
      <c r="I15" s="48">
        <v>25</v>
      </c>
      <c r="J15" s="48">
        <v>0.2</v>
      </c>
      <c r="K15" s="48">
        <v>0</v>
      </c>
      <c r="L15" s="48">
        <v>18</v>
      </c>
      <c r="M15" s="48">
        <v>2.2999999999999998</v>
      </c>
      <c r="N15" s="48">
        <v>133</v>
      </c>
      <c r="O15" s="48">
        <v>175</v>
      </c>
      <c r="P15" s="26"/>
      <c r="Q15" s="26"/>
      <c r="R15" s="26"/>
      <c r="S15" s="26"/>
      <c r="T15" s="26"/>
      <c r="U15" s="26"/>
    </row>
    <row r="16" spans="1:21" ht="12" customHeight="1">
      <c r="A16" s="7">
        <v>161</v>
      </c>
      <c r="B16" s="7" t="s">
        <v>50</v>
      </c>
      <c r="C16" s="53" t="s">
        <v>95</v>
      </c>
      <c r="D16" s="48">
        <v>14</v>
      </c>
      <c r="E16" s="48">
        <v>8.1999999999999993</v>
      </c>
      <c r="F16" s="48">
        <v>9.1</v>
      </c>
      <c r="G16" s="48">
        <v>187</v>
      </c>
      <c r="H16" s="48">
        <v>0.5</v>
      </c>
      <c r="I16" s="48">
        <v>0</v>
      </c>
      <c r="J16" s="48">
        <v>0.2</v>
      </c>
      <c r="K16" s="48">
        <v>1.1000000000000001</v>
      </c>
      <c r="L16" s="48">
        <v>75</v>
      </c>
      <c r="M16" s="48">
        <v>1.6</v>
      </c>
      <c r="N16" s="48">
        <v>53</v>
      </c>
      <c r="O16" s="48">
        <v>338</v>
      </c>
      <c r="P16" s="26"/>
      <c r="Q16" s="26"/>
      <c r="R16" s="26"/>
      <c r="S16" s="26"/>
      <c r="T16" s="26"/>
      <c r="U16" s="26"/>
    </row>
    <row r="17" spans="1:21" ht="13.5" customHeight="1">
      <c r="A17" s="7">
        <v>280</v>
      </c>
      <c r="B17" s="46" t="s">
        <v>28</v>
      </c>
      <c r="C17" s="8">
        <v>200</v>
      </c>
      <c r="D17" s="13">
        <v>0.8</v>
      </c>
      <c r="E17" s="13">
        <v>0.1</v>
      </c>
      <c r="F17" s="13">
        <v>26.6</v>
      </c>
      <c r="G17" s="13">
        <v>112.2</v>
      </c>
      <c r="H17" s="13">
        <v>0.1</v>
      </c>
      <c r="I17" s="13">
        <v>0</v>
      </c>
      <c r="J17" s="13">
        <v>0</v>
      </c>
      <c r="K17" s="48">
        <v>0</v>
      </c>
      <c r="L17" s="13">
        <v>34</v>
      </c>
      <c r="M17" s="13">
        <v>0.4</v>
      </c>
      <c r="N17" s="48">
        <v>22</v>
      </c>
      <c r="O17" s="48">
        <v>26.3</v>
      </c>
      <c r="P17" s="26"/>
      <c r="Q17" s="26"/>
      <c r="R17" s="26"/>
      <c r="S17" s="26"/>
      <c r="T17" s="26"/>
      <c r="U17" s="26"/>
    </row>
    <row r="18" spans="1:21" ht="12" customHeight="1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  <c r="P18" s="17"/>
      <c r="Q18" s="17"/>
      <c r="R18" s="17"/>
      <c r="S18" s="17"/>
      <c r="T18" s="17"/>
      <c r="U18" s="17"/>
    </row>
    <row r="19" spans="1:21">
      <c r="A19" s="7"/>
      <c r="B19" s="10" t="s">
        <v>16</v>
      </c>
      <c r="C19" s="8"/>
      <c r="D19" s="20">
        <f>SUM(D14:D18)</f>
        <v>34.5</v>
      </c>
      <c r="E19" s="20">
        <f t="shared" ref="E19:O19" si="1">SUM(E14:E18)</f>
        <v>19.100000000000001</v>
      </c>
      <c r="F19" s="20">
        <f t="shared" si="1"/>
        <v>141.69999999999999</v>
      </c>
      <c r="G19" s="20">
        <f t="shared" si="1"/>
        <v>874.90000000000009</v>
      </c>
      <c r="H19" s="20">
        <f t="shared" si="1"/>
        <v>2.2000000000000002</v>
      </c>
      <c r="I19" s="20">
        <f t="shared" si="1"/>
        <v>42</v>
      </c>
      <c r="J19" s="20">
        <f t="shared" si="1"/>
        <v>0.70000000000000007</v>
      </c>
      <c r="K19" s="20">
        <f t="shared" si="1"/>
        <v>1.1000000000000001</v>
      </c>
      <c r="L19" s="20">
        <f t="shared" si="1"/>
        <v>183.2</v>
      </c>
      <c r="M19" s="20">
        <f t="shared" si="1"/>
        <v>6.5000000000000009</v>
      </c>
      <c r="N19" s="20">
        <f t="shared" si="1"/>
        <v>247</v>
      </c>
      <c r="O19" s="20">
        <f t="shared" si="1"/>
        <v>699.09999999999991</v>
      </c>
    </row>
    <row r="20" spans="1:21">
      <c r="A20" s="7"/>
      <c r="B20" s="1" t="s">
        <v>17</v>
      </c>
      <c r="C20" s="8"/>
      <c r="D20" s="37">
        <f>D11+D19</f>
        <v>50.55</v>
      </c>
      <c r="E20" s="37">
        <f t="shared" ref="E20:O20" si="2">E11+E19</f>
        <v>34.1</v>
      </c>
      <c r="F20" s="37">
        <f t="shared" si="2"/>
        <v>291.89999999999998</v>
      </c>
      <c r="G20" s="37">
        <f t="shared" si="2"/>
        <v>1678.7400000000002</v>
      </c>
      <c r="H20" s="37">
        <f t="shared" si="2"/>
        <v>8.32</v>
      </c>
      <c r="I20" s="37">
        <f t="shared" si="2"/>
        <v>66.37</v>
      </c>
      <c r="J20" s="37">
        <f t="shared" si="2"/>
        <v>0.96000000000000008</v>
      </c>
      <c r="K20" s="37">
        <f t="shared" si="2"/>
        <v>2.1</v>
      </c>
      <c r="L20" s="37">
        <f t="shared" si="2"/>
        <v>385.22500000000002</v>
      </c>
      <c r="M20" s="37">
        <f t="shared" si="2"/>
        <v>8.6900000000000013</v>
      </c>
      <c r="N20" s="37">
        <f t="shared" si="2"/>
        <v>292.60000000000002</v>
      </c>
      <c r="O20" s="37">
        <f t="shared" si="2"/>
        <v>911.69999999999993</v>
      </c>
    </row>
    <row r="21" spans="1:21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4" spans="1:2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D3:G3"/>
    <mergeCell ref="H3:K3"/>
    <mergeCell ref="L3:O3"/>
  </mergeCells>
  <pageMargins left="0.25" right="0.25" top="0.75" bottom="0.75" header="0.3" footer="0.3"/>
  <pageSetup paperSize="9" scale="9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D16" sqref="D16:O16"/>
    </sheetView>
  </sheetViews>
  <sheetFormatPr defaultRowHeight="15"/>
  <cols>
    <col min="1" max="1" width="4.4257812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</cols>
  <sheetData>
    <row r="1" spans="1:21">
      <c r="A1" s="17"/>
      <c r="B1" s="23" t="s">
        <v>103</v>
      </c>
      <c r="C1" s="23"/>
      <c r="D1" s="26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12.75" customHeight="1">
      <c r="A2" s="17"/>
      <c r="B2" s="24" t="s">
        <v>29</v>
      </c>
      <c r="C2" s="23"/>
      <c r="D2" s="2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" customHeight="1">
      <c r="A3" s="18"/>
      <c r="B3" s="1" t="s">
        <v>0</v>
      </c>
      <c r="C3" s="1" t="s">
        <v>82</v>
      </c>
      <c r="D3" s="83" t="s">
        <v>14</v>
      </c>
      <c r="E3" s="83"/>
      <c r="F3" s="83"/>
      <c r="G3" s="83"/>
      <c r="H3" s="80" t="s">
        <v>1</v>
      </c>
      <c r="I3" s="81"/>
      <c r="J3" s="81"/>
      <c r="K3" s="82"/>
      <c r="L3" s="80" t="s">
        <v>15</v>
      </c>
      <c r="M3" s="81"/>
      <c r="N3" s="81"/>
      <c r="O3" s="82"/>
    </row>
    <row r="4" spans="1:21">
      <c r="A4" s="18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21">
      <c r="A5" s="18">
        <v>52</v>
      </c>
      <c r="B5" s="44" t="s">
        <v>59</v>
      </c>
      <c r="C5" s="5">
        <v>200</v>
      </c>
      <c r="D5" s="15">
        <v>4.9400000000000004</v>
      </c>
      <c r="E5" s="15">
        <v>6.06</v>
      </c>
      <c r="F5" s="15">
        <v>18.62</v>
      </c>
      <c r="G5" s="15">
        <v>148.54</v>
      </c>
      <c r="H5" s="15">
        <v>0.36</v>
      </c>
      <c r="I5" s="15">
        <v>32</v>
      </c>
      <c r="J5" s="15">
        <v>0.06</v>
      </c>
      <c r="K5" s="50">
        <v>0.1</v>
      </c>
      <c r="L5" s="15">
        <v>146.18</v>
      </c>
      <c r="M5" s="15">
        <v>0.5</v>
      </c>
      <c r="N5" s="50">
        <v>28</v>
      </c>
      <c r="O5" s="50">
        <v>104</v>
      </c>
    </row>
    <row r="6" spans="1:21">
      <c r="A6" s="7">
        <v>294</v>
      </c>
      <c r="B6" s="3" t="s">
        <v>27</v>
      </c>
      <c r="C6" s="45" t="s">
        <v>96</v>
      </c>
      <c r="D6" s="7">
        <v>0.1</v>
      </c>
      <c r="E6" s="7">
        <v>0</v>
      </c>
      <c r="F6" s="7">
        <v>15</v>
      </c>
      <c r="G6" s="7">
        <v>61.62</v>
      </c>
      <c r="H6" s="7">
        <v>1.1000000000000001</v>
      </c>
      <c r="I6" s="7">
        <v>0</v>
      </c>
      <c r="J6" s="7">
        <v>0</v>
      </c>
      <c r="K6" s="46">
        <v>0</v>
      </c>
      <c r="L6" s="7">
        <v>13</v>
      </c>
      <c r="M6" s="7">
        <v>0</v>
      </c>
      <c r="N6" s="46">
        <v>1.6</v>
      </c>
      <c r="O6" s="46">
        <v>2.9</v>
      </c>
    </row>
    <row r="7" spans="1:2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  <c r="P7" s="60"/>
      <c r="Q7" s="60"/>
      <c r="R7" s="60"/>
      <c r="S7" s="60"/>
      <c r="T7" s="60"/>
      <c r="U7" s="60"/>
    </row>
    <row r="8" spans="1:21">
      <c r="A8" s="7">
        <v>366</v>
      </c>
      <c r="B8" s="3" t="s">
        <v>21</v>
      </c>
      <c r="C8" s="14">
        <v>15</v>
      </c>
      <c r="D8" s="13">
        <v>3.9</v>
      </c>
      <c r="E8" s="13">
        <v>3.9</v>
      </c>
      <c r="F8" s="13">
        <v>0</v>
      </c>
      <c r="G8" s="13">
        <v>51.6</v>
      </c>
      <c r="H8" s="13">
        <v>0</v>
      </c>
      <c r="I8" s="13">
        <v>19</v>
      </c>
      <c r="J8" s="13">
        <v>0</v>
      </c>
      <c r="K8" s="48">
        <v>0</v>
      </c>
      <c r="L8" s="13">
        <v>142.5</v>
      </c>
      <c r="M8" s="13">
        <v>0</v>
      </c>
      <c r="N8" s="48">
        <v>6.8</v>
      </c>
      <c r="O8" s="48">
        <v>84.5</v>
      </c>
      <c r="P8" s="26"/>
      <c r="Q8" s="26"/>
      <c r="R8" s="26"/>
      <c r="S8" s="26"/>
      <c r="T8" s="26"/>
      <c r="U8" s="26"/>
    </row>
    <row r="9" spans="1:21">
      <c r="A9" s="46">
        <v>602</v>
      </c>
      <c r="B9" s="44" t="s">
        <v>105</v>
      </c>
      <c r="C9" s="49">
        <v>50</v>
      </c>
      <c r="D9" s="48">
        <v>1.4</v>
      </c>
      <c r="E9" s="48">
        <v>1.65</v>
      </c>
      <c r="F9" s="48">
        <v>38.65</v>
      </c>
      <c r="G9" s="48">
        <v>177</v>
      </c>
      <c r="H9" s="48">
        <v>0</v>
      </c>
      <c r="I9" s="48">
        <v>1.5E-3</v>
      </c>
      <c r="J9" s="48">
        <v>0</v>
      </c>
      <c r="K9" s="48">
        <v>0</v>
      </c>
      <c r="L9" s="48">
        <v>8</v>
      </c>
      <c r="M9" s="48">
        <v>0.75</v>
      </c>
      <c r="N9" s="48">
        <v>0</v>
      </c>
      <c r="O9" s="48">
        <v>0</v>
      </c>
      <c r="P9" s="26"/>
      <c r="Q9" s="26"/>
      <c r="R9" s="26"/>
      <c r="S9" s="26"/>
      <c r="T9" s="26"/>
      <c r="U9" s="26"/>
    </row>
    <row r="10" spans="1:21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  <c r="P10" s="59"/>
      <c r="Q10" s="59"/>
      <c r="R10" s="59"/>
      <c r="S10" s="59"/>
      <c r="T10" s="59"/>
      <c r="U10" s="59"/>
    </row>
    <row r="11" spans="1:21" ht="13.5" customHeight="1">
      <c r="A11" s="18"/>
      <c r="B11" s="10" t="s">
        <v>16</v>
      </c>
      <c r="C11" s="5"/>
      <c r="D11" s="19">
        <f t="shared" ref="D11:O11" si="0">SUM(D5:D10)</f>
        <v>14.14</v>
      </c>
      <c r="E11" s="19">
        <f t="shared" si="0"/>
        <v>12.61</v>
      </c>
      <c r="F11" s="19">
        <f t="shared" si="0"/>
        <v>106.27000000000001</v>
      </c>
      <c r="G11" s="19">
        <f t="shared" si="0"/>
        <v>600.26</v>
      </c>
      <c r="H11" s="19">
        <f t="shared" si="0"/>
        <v>19.46</v>
      </c>
      <c r="I11" s="19">
        <f t="shared" si="0"/>
        <v>51.0015</v>
      </c>
      <c r="J11" s="19">
        <f t="shared" si="0"/>
        <v>0.06</v>
      </c>
      <c r="K11" s="19">
        <f t="shared" si="0"/>
        <v>0.1</v>
      </c>
      <c r="L11" s="19">
        <f t="shared" si="0"/>
        <v>402.38</v>
      </c>
      <c r="M11" s="19">
        <f t="shared" si="0"/>
        <v>3.3499999999999996</v>
      </c>
      <c r="N11" s="19">
        <f t="shared" si="0"/>
        <v>63.099999999999994</v>
      </c>
      <c r="O11" s="19">
        <f t="shared" si="0"/>
        <v>238.5</v>
      </c>
      <c r="P11" s="26"/>
      <c r="Q11" s="26"/>
      <c r="R11" s="26"/>
      <c r="S11" s="26"/>
      <c r="T11" s="26"/>
      <c r="U11" s="26"/>
    </row>
    <row r="12" spans="1:21" ht="12.75" customHeight="1">
      <c r="A12" s="18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46"/>
      <c r="L12" s="7"/>
      <c r="M12" s="7"/>
      <c r="N12" s="46"/>
      <c r="O12" s="46"/>
      <c r="P12" s="26"/>
      <c r="Q12" s="26"/>
      <c r="R12" s="26"/>
      <c r="S12" s="26"/>
      <c r="T12" s="26"/>
      <c r="U12" s="26"/>
    </row>
    <row r="13" spans="1:21" ht="24" customHeight="1">
      <c r="A13" s="54">
        <v>18</v>
      </c>
      <c r="B13" s="56" t="s">
        <v>108</v>
      </c>
      <c r="C13" s="45">
        <v>100</v>
      </c>
      <c r="D13" s="58">
        <v>1.1000000000000001</v>
      </c>
      <c r="E13" s="58">
        <v>6.1</v>
      </c>
      <c r="F13" s="58">
        <v>3.7</v>
      </c>
      <c r="G13" s="58">
        <v>65</v>
      </c>
      <c r="H13" s="58">
        <v>14</v>
      </c>
      <c r="I13" s="58">
        <v>0</v>
      </c>
      <c r="J13" s="58">
        <v>0</v>
      </c>
      <c r="K13" s="58">
        <v>6.13</v>
      </c>
      <c r="L13" s="58">
        <v>26</v>
      </c>
      <c r="M13" s="58">
        <v>0.6</v>
      </c>
      <c r="N13" s="58">
        <v>23.4</v>
      </c>
      <c r="O13" s="58">
        <v>38.75</v>
      </c>
      <c r="P13" s="26"/>
      <c r="Q13" s="26"/>
      <c r="R13" s="26"/>
      <c r="S13" s="26"/>
      <c r="T13" s="26"/>
      <c r="U13" s="26"/>
    </row>
    <row r="14" spans="1:21" ht="34.5">
      <c r="A14" s="38" t="s">
        <v>63</v>
      </c>
      <c r="B14" s="39" t="s">
        <v>64</v>
      </c>
      <c r="C14" s="38" t="s">
        <v>97</v>
      </c>
      <c r="D14" s="34">
        <v>4.5</v>
      </c>
      <c r="E14" s="34">
        <v>10</v>
      </c>
      <c r="F14" s="34">
        <v>18</v>
      </c>
      <c r="G14" s="34">
        <v>168.2</v>
      </c>
      <c r="H14" s="34">
        <v>11</v>
      </c>
      <c r="I14" s="34">
        <v>30</v>
      </c>
      <c r="J14" s="34">
        <v>0.1</v>
      </c>
      <c r="K14" s="58">
        <v>0.1</v>
      </c>
      <c r="L14" s="34">
        <v>46</v>
      </c>
      <c r="M14" s="34">
        <v>2.7</v>
      </c>
      <c r="N14" s="58">
        <v>35</v>
      </c>
      <c r="O14" s="58">
        <v>146</v>
      </c>
      <c r="P14" s="26"/>
      <c r="Q14" s="26"/>
      <c r="R14" s="26"/>
      <c r="S14" s="26"/>
      <c r="T14" s="26"/>
      <c r="U14" s="26"/>
    </row>
    <row r="15" spans="1:21">
      <c r="A15" s="44">
        <v>374</v>
      </c>
      <c r="B15" s="44" t="s">
        <v>66</v>
      </c>
      <c r="C15" s="40" t="s">
        <v>98</v>
      </c>
      <c r="D15" s="58">
        <v>18.239999999999998</v>
      </c>
      <c r="E15" s="58">
        <v>17.100000000000001</v>
      </c>
      <c r="F15" s="58">
        <v>28.9</v>
      </c>
      <c r="G15" s="58">
        <v>342.5</v>
      </c>
      <c r="H15" s="58">
        <v>8.6</v>
      </c>
      <c r="I15" s="58">
        <v>28.57</v>
      </c>
      <c r="J15" s="58">
        <v>0.18</v>
      </c>
      <c r="K15" s="58">
        <v>0.14000000000000001</v>
      </c>
      <c r="L15" s="58">
        <v>39.770000000000003</v>
      </c>
      <c r="M15" s="58">
        <v>2.4</v>
      </c>
      <c r="N15" s="58">
        <v>52.86</v>
      </c>
      <c r="O15" s="58">
        <v>231.4</v>
      </c>
      <c r="P15" s="26"/>
      <c r="Q15" s="26"/>
      <c r="R15" s="26"/>
      <c r="S15" s="26"/>
      <c r="T15" s="26"/>
      <c r="U15" s="26"/>
    </row>
    <row r="16" spans="1:21">
      <c r="A16" s="34">
        <v>527</v>
      </c>
      <c r="B16" s="44" t="s">
        <v>75</v>
      </c>
      <c r="C16" s="40">
        <v>200</v>
      </c>
      <c r="D16" s="34">
        <v>0.4</v>
      </c>
      <c r="E16" s="34">
        <v>0</v>
      </c>
      <c r="F16" s="34">
        <v>20</v>
      </c>
      <c r="G16" s="34">
        <v>82.5</v>
      </c>
      <c r="H16" s="34">
        <v>0.4</v>
      </c>
      <c r="I16" s="34">
        <v>0</v>
      </c>
      <c r="J16" s="34">
        <v>0</v>
      </c>
      <c r="K16" s="58">
        <v>0</v>
      </c>
      <c r="L16" s="34">
        <v>0</v>
      </c>
      <c r="M16" s="34">
        <v>36</v>
      </c>
      <c r="N16" s="58">
        <v>5.4</v>
      </c>
      <c r="O16" s="58">
        <v>3.89</v>
      </c>
      <c r="P16" s="26"/>
      <c r="Q16" s="26"/>
      <c r="R16" s="26"/>
      <c r="S16" s="26"/>
      <c r="T16" s="26"/>
      <c r="U16" s="26"/>
    </row>
    <row r="17" spans="1:21">
      <c r="A17" s="46"/>
      <c r="B17" s="46" t="s">
        <v>18</v>
      </c>
      <c r="C17" s="47" t="s">
        <v>22</v>
      </c>
      <c r="D17" s="52">
        <v>5.8</v>
      </c>
      <c r="E17" s="52">
        <v>0.9</v>
      </c>
      <c r="F17" s="52">
        <v>35</v>
      </c>
      <c r="G17" s="52">
        <v>173.2</v>
      </c>
      <c r="H17" s="52">
        <v>0</v>
      </c>
      <c r="I17" s="52">
        <v>0</v>
      </c>
      <c r="J17" s="52">
        <v>0.1</v>
      </c>
      <c r="K17" s="52">
        <v>0</v>
      </c>
      <c r="L17" s="52">
        <v>20</v>
      </c>
      <c r="M17" s="52">
        <v>1.2</v>
      </c>
      <c r="N17" s="52">
        <v>32</v>
      </c>
      <c r="O17" s="52">
        <v>83</v>
      </c>
      <c r="P17" s="17"/>
      <c r="Q17" s="17"/>
      <c r="R17" s="17"/>
      <c r="S17" s="17"/>
      <c r="T17" s="17"/>
      <c r="U17" s="17"/>
    </row>
    <row r="18" spans="1:21">
      <c r="A18" s="18"/>
      <c r="B18" s="10" t="s">
        <v>16</v>
      </c>
      <c r="C18" s="8"/>
      <c r="D18" s="20">
        <f>SUM(D14:D17)</f>
        <v>28.939999999999998</v>
      </c>
      <c r="E18" s="20">
        <f t="shared" ref="E18:O18" si="1">SUM(E14:E17)</f>
        <v>28</v>
      </c>
      <c r="F18" s="20">
        <f t="shared" si="1"/>
        <v>101.9</v>
      </c>
      <c r="G18" s="20">
        <f t="shared" si="1"/>
        <v>766.40000000000009</v>
      </c>
      <c r="H18" s="20">
        <f t="shared" si="1"/>
        <v>20</v>
      </c>
      <c r="I18" s="20">
        <f t="shared" si="1"/>
        <v>58.57</v>
      </c>
      <c r="J18" s="20">
        <f t="shared" si="1"/>
        <v>0.38</v>
      </c>
      <c r="K18" s="20">
        <f t="shared" si="1"/>
        <v>0.24000000000000002</v>
      </c>
      <c r="L18" s="20">
        <f t="shared" si="1"/>
        <v>105.77000000000001</v>
      </c>
      <c r="M18" s="20">
        <f t="shared" si="1"/>
        <v>42.300000000000004</v>
      </c>
      <c r="N18" s="20">
        <f t="shared" si="1"/>
        <v>125.26</v>
      </c>
      <c r="O18" s="20">
        <f t="shared" si="1"/>
        <v>464.28999999999996</v>
      </c>
    </row>
    <row r="19" spans="1:21" ht="12" customHeight="1">
      <c r="A19" s="18"/>
      <c r="B19" s="78" t="s">
        <v>17</v>
      </c>
      <c r="C19" s="79"/>
      <c r="D19" s="37">
        <f>D13+D14+D15+D16+D17+D5+D6+D7+D8++D9+D10</f>
        <v>44.18</v>
      </c>
      <c r="E19" s="37">
        <f t="shared" ref="E19:O19" si="2">E13+E14+E15+E16+E17+E5+E6+E7+E8++E9+E10</f>
        <v>46.71</v>
      </c>
      <c r="F19" s="37">
        <f t="shared" si="2"/>
        <v>211.87</v>
      </c>
      <c r="G19" s="37">
        <f t="shared" si="2"/>
        <v>1431.6599999999999</v>
      </c>
      <c r="H19" s="37">
        <f t="shared" si="2"/>
        <v>53.46</v>
      </c>
      <c r="I19" s="37">
        <f t="shared" si="2"/>
        <v>109.57149999999999</v>
      </c>
      <c r="J19" s="37">
        <f t="shared" si="2"/>
        <v>0.44</v>
      </c>
      <c r="K19" s="37">
        <f t="shared" si="2"/>
        <v>6.4699999999999989</v>
      </c>
      <c r="L19" s="37">
        <f t="shared" si="2"/>
        <v>534.15000000000009</v>
      </c>
      <c r="M19" s="37">
        <f t="shared" si="2"/>
        <v>46.250000000000007</v>
      </c>
      <c r="N19" s="37">
        <f t="shared" si="2"/>
        <v>211.76</v>
      </c>
      <c r="O19" s="37">
        <f t="shared" si="2"/>
        <v>741.54</v>
      </c>
    </row>
    <row r="20" spans="1:21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21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P3" sqref="P3:AB19"/>
    </sheetView>
  </sheetViews>
  <sheetFormatPr defaultRowHeight="15"/>
  <cols>
    <col min="1" max="1" width="4.42578125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</cols>
  <sheetData>
    <row r="1" spans="1:21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>
      <c r="A2" s="17"/>
      <c r="B2" s="24" t="s">
        <v>34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" customHeight="1">
      <c r="A3" s="7"/>
      <c r="B3" s="1" t="s">
        <v>0</v>
      </c>
      <c r="C3" s="1" t="s">
        <v>82</v>
      </c>
      <c r="D3" s="83" t="s">
        <v>14</v>
      </c>
      <c r="E3" s="83"/>
      <c r="F3" s="83"/>
      <c r="G3" s="83"/>
      <c r="H3" s="80" t="s">
        <v>1</v>
      </c>
      <c r="I3" s="81"/>
      <c r="J3" s="81"/>
      <c r="K3" s="82"/>
      <c r="L3" s="80" t="s">
        <v>15</v>
      </c>
      <c r="M3" s="81"/>
      <c r="N3" s="81"/>
      <c r="O3" s="82"/>
    </row>
    <row r="4" spans="1:21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87</v>
      </c>
      <c r="J4" s="1" t="s">
        <v>88</v>
      </c>
      <c r="K4" s="1" t="s">
        <v>89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21">
      <c r="A5" s="34">
        <v>270</v>
      </c>
      <c r="B5" s="44" t="s">
        <v>67</v>
      </c>
      <c r="C5" s="45" t="s">
        <v>25</v>
      </c>
      <c r="D5" s="34">
        <v>9</v>
      </c>
      <c r="E5" s="34">
        <v>8.3000000000000007</v>
      </c>
      <c r="F5" s="34">
        <v>49.4</v>
      </c>
      <c r="G5" s="34">
        <v>308.60000000000002</v>
      </c>
      <c r="H5" s="34">
        <v>1</v>
      </c>
      <c r="I5" s="34">
        <v>0.1</v>
      </c>
      <c r="J5" s="34">
        <v>0.1</v>
      </c>
      <c r="K5" s="58">
        <v>0.1</v>
      </c>
      <c r="L5" s="34">
        <v>102</v>
      </c>
      <c r="M5" s="34">
        <v>1.4</v>
      </c>
      <c r="N5" s="58">
        <v>24</v>
      </c>
      <c r="O5" s="58">
        <v>148</v>
      </c>
    </row>
    <row r="6" spans="1:21">
      <c r="A6" s="42">
        <v>508</v>
      </c>
      <c r="B6" s="34" t="s">
        <v>32</v>
      </c>
      <c r="C6" s="40">
        <v>200</v>
      </c>
      <c r="D6" s="34">
        <v>4.2</v>
      </c>
      <c r="E6" s="34">
        <v>4</v>
      </c>
      <c r="F6" s="34">
        <v>16</v>
      </c>
      <c r="G6" s="34">
        <v>114.33</v>
      </c>
      <c r="H6" s="34">
        <v>0.2</v>
      </c>
      <c r="I6" s="34">
        <v>0</v>
      </c>
      <c r="J6" s="34">
        <v>0</v>
      </c>
      <c r="K6" s="58">
        <v>0.1</v>
      </c>
      <c r="L6" s="34">
        <v>126</v>
      </c>
      <c r="M6" s="34">
        <v>0.7</v>
      </c>
      <c r="N6" s="58">
        <v>36</v>
      </c>
      <c r="O6" s="58">
        <v>109</v>
      </c>
    </row>
    <row r="7" spans="1:2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  <c r="P7" s="60"/>
      <c r="Q7" s="60"/>
      <c r="R7" s="60"/>
      <c r="S7" s="60"/>
      <c r="T7" s="60"/>
      <c r="U7" s="60"/>
    </row>
    <row r="8" spans="1:21">
      <c r="A8" s="46">
        <v>365</v>
      </c>
      <c r="B8" s="44" t="s">
        <v>19</v>
      </c>
      <c r="C8" s="49">
        <v>30</v>
      </c>
      <c r="D8" s="48">
        <v>0</v>
      </c>
      <c r="E8" s="48">
        <v>24.6</v>
      </c>
      <c r="F8" s="48">
        <v>0</v>
      </c>
      <c r="G8" s="48">
        <v>224.4</v>
      </c>
      <c r="H8" s="48">
        <v>0</v>
      </c>
      <c r="I8" s="48">
        <v>0.10199999999999999</v>
      </c>
      <c r="J8" s="48">
        <v>0</v>
      </c>
      <c r="K8" s="48">
        <v>0</v>
      </c>
      <c r="L8" s="48">
        <v>3.6</v>
      </c>
      <c r="M8" s="48">
        <v>0</v>
      </c>
      <c r="N8" s="48">
        <v>0</v>
      </c>
      <c r="O8" s="48">
        <v>4.8</v>
      </c>
      <c r="P8" s="59"/>
      <c r="Q8" s="59"/>
      <c r="R8" s="59"/>
      <c r="S8" s="59"/>
      <c r="T8" s="59"/>
      <c r="U8" s="59"/>
    </row>
    <row r="9" spans="1:21">
      <c r="A9" s="46">
        <v>604</v>
      </c>
      <c r="B9" s="44" t="s">
        <v>106</v>
      </c>
      <c r="C9" s="49">
        <v>50</v>
      </c>
      <c r="D9" s="48">
        <v>3.75</v>
      </c>
      <c r="E9" s="48">
        <v>4.9000000000000004</v>
      </c>
      <c r="F9" s="48">
        <v>37.200000000000003</v>
      </c>
      <c r="G9" s="48">
        <v>208.5</v>
      </c>
      <c r="H9" s="48">
        <v>0</v>
      </c>
      <c r="I9" s="48">
        <v>0</v>
      </c>
      <c r="J9" s="48">
        <v>0.04</v>
      </c>
      <c r="K9" s="48">
        <v>0</v>
      </c>
      <c r="L9" s="48">
        <v>2.5000000000000001E-2</v>
      </c>
      <c r="M9" s="48">
        <v>1.05</v>
      </c>
      <c r="N9" s="48">
        <v>0</v>
      </c>
      <c r="O9" s="48">
        <v>0</v>
      </c>
      <c r="P9" s="26"/>
      <c r="Q9" s="26"/>
      <c r="R9" s="26"/>
      <c r="S9" s="26"/>
      <c r="T9" s="26"/>
      <c r="U9" s="26"/>
    </row>
    <row r="10" spans="1:21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  <c r="P10" s="59"/>
      <c r="Q10" s="59"/>
      <c r="R10" s="59"/>
      <c r="S10" s="59"/>
      <c r="T10" s="59"/>
      <c r="U10" s="59"/>
    </row>
    <row r="11" spans="1:21">
      <c r="A11" s="7"/>
      <c r="B11" s="10" t="s">
        <v>16</v>
      </c>
      <c r="C11" s="5"/>
      <c r="D11" s="19">
        <f>D5+D6+D7+D8+D9+D10</f>
        <v>20.75</v>
      </c>
      <c r="E11" s="19">
        <f t="shared" ref="E11:O11" si="0">E5+E6+E7+E8+E9+E10</f>
        <v>42.800000000000004</v>
      </c>
      <c r="F11" s="19">
        <f t="shared" si="0"/>
        <v>136.60000000000002</v>
      </c>
      <c r="G11" s="19">
        <f t="shared" si="0"/>
        <v>1017.33</v>
      </c>
      <c r="H11" s="19">
        <f t="shared" si="0"/>
        <v>19.2</v>
      </c>
      <c r="I11" s="19">
        <f t="shared" si="0"/>
        <v>0.20200000000000001</v>
      </c>
      <c r="J11" s="19">
        <f t="shared" si="0"/>
        <v>0.14000000000000001</v>
      </c>
      <c r="K11" s="19">
        <f t="shared" si="0"/>
        <v>0.2</v>
      </c>
      <c r="L11" s="19">
        <f t="shared" si="0"/>
        <v>324.32499999999999</v>
      </c>
      <c r="M11" s="19">
        <f t="shared" si="0"/>
        <v>5.25</v>
      </c>
      <c r="N11" s="19">
        <f t="shared" si="0"/>
        <v>86.7</v>
      </c>
      <c r="O11" s="19">
        <f t="shared" si="0"/>
        <v>308.90000000000003</v>
      </c>
      <c r="P11" s="26"/>
      <c r="Q11" s="26"/>
      <c r="R11" s="26"/>
      <c r="S11" s="26"/>
      <c r="T11" s="26"/>
      <c r="U11" s="26"/>
    </row>
    <row r="12" spans="1:21" ht="15.75" customHeight="1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46"/>
      <c r="L12" s="7"/>
      <c r="M12" s="7"/>
      <c r="N12" s="46"/>
      <c r="O12" s="46"/>
      <c r="P12" s="26"/>
      <c r="Q12" s="26"/>
      <c r="R12" s="26"/>
      <c r="S12" s="26"/>
      <c r="T12" s="26"/>
      <c r="U12" s="26"/>
    </row>
    <row r="13" spans="1:21" ht="15.75" customHeight="1">
      <c r="A13" s="58">
        <v>51</v>
      </c>
      <c r="B13" s="56" t="s">
        <v>68</v>
      </c>
      <c r="C13" s="41">
        <v>80</v>
      </c>
      <c r="D13" s="58">
        <v>1.2</v>
      </c>
      <c r="E13" s="58">
        <v>4.4000000000000004</v>
      </c>
      <c r="F13" s="58">
        <v>6.7</v>
      </c>
      <c r="G13" s="58">
        <v>71.2</v>
      </c>
      <c r="H13" s="58">
        <v>4.5999999999999996</v>
      </c>
      <c r="I13" s="58">
        <v>0.3</v>
      </c>
      <c r="J13" s="58">
        <v>0</v>
      </c>
      <c r="K13" s="58">
        <v>4.7</v>
      </c>
      <c r="L13" s="58">
        <v>26</v>
      </c>
      <c r="M13" s="58">
        <v>1</v>
      </c>
      <c r="N13" s="58">
        <v>18.7</v>
      </c>
      <c r="O13" s="58">
        <v>37.299999999999997</v>
      </c>
      <c r="P13" s="26"/>
      <c r="Q13" s="26"/>
      <c r="R13" s="26"/>
      <c r="S13" s="26"/>
      <c r="T13" s="26"/>
      <c r="U13" s="26"/>
    </row>
    <row r="14" spans="1:21" ht="21" customHeight="1">
      <c r="A14" s="7">
        <v>50</v>
      </c>
      <c r="B14" s="7" t="s">
        <v>109</v>
      </c>
      <c r="C14" s="8">
        <v>250</v>
      </c>
      <c r="D14" s="13">
        <v>6.7</v>
      </c>
      <c r="E14" s="13">
        <v>4.5999999999999996</v>
      </c>
      <c r="F14" s="13">
        <v>13</v>
      </c>
      <c r="G14" s="13">
        <v>147.1</v>
      </c>
      <c r="H14" s="13">
        <v>3.4</v>
      </c>
      <c r="I14" s="13">
        <v>18</v>
      </c>
      <c r="J14" s="13">
        <v>0.1</v>
      </c>
      <c r="K14" s="48">
        <v>0.1</v>
      </c>
      <c r="L14" s="13">
        <v>47</v>
      </c>
      <c r="M14" s="13">
        <v>0.6</v>
      </c>
      <c r="N14" s="48">
        <v>38</v>
      </c>
      <c r="O14" s="48">
        <v>153</v>
      </c>
      <c r="P14" s="26"/>
      <c r="Q14" s="26"/>
      <c r="R14" s="26"/>
      <c r="S14" s="26"/>
      <c r="T14" s="26"/>
      <c r="U14" s="26"/>
    </row>
    <row r="15" spans="1:21">
      <c r="A15" s="34">
        <v>375</v>
      </c>
      <c r="B15" s="34" t="s">
        <v>57</v>
      </c>
      <c r="C15" s="40" t="s">
        <v>58</v>
      </c>
      <c r="D15" s="34">
        <v>17</v>
      </c>
      <c r="E15" s="34">
        <v>15</v>
      </c>
      <c r="F15" s="34">
        <v>43</v>
      </c>
      <c r="G15" s="34">
        <v>392</v>
      </c>
      <c r="H15" s="34">
        <v>2.5</v>
      </c>
      <c r="I15" s="34">
        <v>0</v>
      </c>
      <c r="J15" s="34">
        <v>0.1</v>
      </c>
      <c r="K15" s="58">
        <v>0.6</v>
      </c>
      <c r="L15" s="34">
        <v>39</v>
      </c>
      <c r="M15" s="34">
        <v>3.4</v>
      </c>
      <c r="N15" s="58">
        <v>32</v>
      </c>
      <c r="O15" s="58">
        <v>343</v>
      </c>
      <c r="P15" s="26"/>
      <c r="Q15" s="26"/>
      <c r="R15" s="26"/>
      <c r="S15" s="26"/>
      <c r="T15" s="26"/>
      <c r="U15" s="26"/>
    </row>
    <row r="16" spans="1:21">
      <c r="A16" s="7">
        <v>282</v>
      </c>
      <c r="B16" s="7" t="s">
        <v>35</v>
      </c>
      <c r="C16" s="8">
        <v>200</v>
      </c>
      <c r="D16" s="13">
        <v>0.1</v>
      </c>
      <c r="E16" s="13">
        <v>0.1</v>
      </c>
      <c r="F16" s="13">
        <v>23</v>
      </c>
      <c r="G16" s="13">
        <v>66</v>
      </c>
      <c r="H16" s="13">
        <v>3.6</v>
      </c>
      <c r="I16" s="13">
        <v>0</v>
      </c>
      <c r="J16" s="13">
        <v>0</v>
      </c>
      <c r="K16" s="48">
        <v>0</v>
      </c>
      <c r="L16" s="13">
        <v>14</v>
      </c>
      <c r="M16" s="13">
        <v>0.4</v>
      </c>
      <c r="N16" s="48">
        <v>5.4</v>
      </c>
      <c r="O16" s="48">
        <v>3.89</v>
      </c>
      <c r="P16" s="26"/>
      <c r="Q16" s="26"/>
      <c r="R16" s="26"/>
      <c r="S16" s="26"/>
      <c r="T16" s="26"/>
      <c r="U16" s="26"/>
    </row>
    <row r="17" spans="1:21">
      <c r="A17" s="46"/>
      <c r="B17" s="46" t="s">
        <v>18</v>
      </c>
      <c r="C17" s="47" t="s">
        <v>22</v>
      </c>
      <c r="D17" s="52">
        <v>5.8</v>
      </c>
      <c r="E17" s="52">
        <v>0.9</v>
      </c>
      <c r="F17" s="52">
        <v>35</v>
      </c>
      <c r="G17" s="52">
        <v>173.2</v>
      </c>
      <c r="H17" s="52">
        <v>0</v>
      </c>
      <c r="I17" s="52">
        <v>0</v>
      </c>
      <c r="J17" s="52">
        <v>0.1</v>
      </c>
      <c r="K17" s="52">
        <v>0</v>
      </c>
      <c r="L17" s="52">
        <v>20</v>
      </c>
      <c r="M17" s="52">
        <v>1.2</v>
      </c>
      <c r="N17" s="52">
        <v>32</v>
      </c>
      <c r="O17" s="52">
        <v>83</v>
      </c>
      <c r="P17" s="17"/>
      <c r="Q17" s="17"/>
      <c r="R17" s="17"/>
      <c r="S17" s="17"/>
      <c r="T17" s="17"/>
      <c r="U17" s="17"/>
    </row>
    <row r="18" spans="1:21">
      <c r="A18" s="7"/>
      <c r="B18" s="10" t="s">
        <v>16</v>
      </c>
      <c r="C18" s="8"/>
      <c r="D18" s="20">
        <f>D13+D14+D15+D16+D17</f>
        <v>30.8</v>
      </c>
      <c r="E18" s="20">
        <f t="shared" ref="E18:O18" si="1">E13+E14+E15+E16+E17</f>
        <v>25</v>
      </c>
      <c r="F18" s="20">
        <f t="shared" si="1"/>
        <v>120.7</v>
      </c>
      <c r="G18" s="20">
        <f t="shared" si="1"/>
        <v>849.5</v>
      </c>
      <c r="H18" s="20">
        <f t="shared" si="1"/>
        <v>14.1</v>
      </c>
      <c r="I18" s="20">
        <f t="shared" si="1"/>
        <v>18.3</v>
      </c>
      <c r="J18" s="20">
        <f t="shared" si="1"/>
        <v>0.30000000000000004</v>
      </c>
      <c r="K18" s="20">
        <f t="shared" si="1"/>
        <v>5.3999999999999995</v>
      </c>
      <c r="L18" s="20">
        <f t="shared" si="1"/>
        <v>146</v>
      </c>
      <c r="M18" s="20">
        <f t="shared" si="1"/>
        <v>6.6000000000000005</v>
      </c>
      <c r="N18" s="20">
        <f t="shared" si="1"/>
        <v>126.10000000000001</v>
      </c>
      <c r="O18" s="20">
        <f t="shared" si="1"/>
        <v>620.18999999999994</v>
      </c>
    </row>
    <row r="19" spans="1:21">
      <c r="A19" s="7"/>
      <c r="B19" s="1" t="s">
        <v>17</v>
      </c>
      <c r="C19" s="8"/>
      <c r="D19" s="77">
        <f>D11+D18</f>
        <v>51.55</v>
      </c>
      <c r="E19" s="77">
        <f t="shared" ref="E19:O19" si="2">E11+E18</f>
        <v>67.800000000000011</v>
      </c>
      <c r="F19" s="77">
        <f t="shared" si="2"/>
        <v>257.3</v>
      </c>
      <c r="G19" s="77">
        <f t="shared" si="2"/>
        <v>1866.83</v>
      </c>
      <c r="H19" s="77">
        <f t="shared" si="2"/>
        <v>33.299999999999997</v>
      </c>
      <c r="I19" s="77">
        <f t="shared" si="2"/>
        <v>18.502000000000002</v>
      </c>
      <c r="J19" s="77">
        <f t="shared" si="2"/>
        <v>0.44000000000000006</v>
      </c>
      <c r="K19" s="77">
        <f t="shared" si="2"/>
        <v>5.6</v>
      </c>
      <c r="L19" s="77">
        <f t="shared" si="2"/>
        <v>470.32499999999999</v>
      </c>
      <c r="M19" s="77">
        <f t="shared" si="2"/>
        <v>11.850000000000001</v>
      </c>
      <c r="N19" s="77">
        <f t="shared" si="2"/>
        <v>212.8</v>
      </c>
      <c r="O19" s="77">
        <f t="shared" si="2"/>
        <v>929.08999999999992</v>
      </c>
    </row>
    <row r="20" spans="1:21">
      <c r="A20" s="17"/>
      <c r="B20" s="17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21">
      <c r="C21" s="3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21">
      <c r="P22" s="2"/>
      <c r="Q22" s="2"/>
      <c r="R22" s="2"/>
      <c r="S22" s="2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T36" sqref="T36"/>
    </sheetView>
  </sheetViews>
  <sheetFormatPr defaultRowHeight="15"/>
  <cols>
    <col min="1" max="1" width="4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</cols>
  <sheetData>
    <row r="1" spans="1:21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12" customHeight="1">
      <c r="A2" s="17"/>
      <c r="B2" s="24" t="s">
        <v>36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" customHeight="1">
      <c r="A3" s="7"/>
      <c r="B3" s="1" t="s">
        <v>0</v>
      </c>
      <c r="C3" s="1" t="s">
        <v>82</v>
      </c>
      <c r="D3" s="83" t="s">
        <v>14</v>
      </c>
      <c r="E3" s="83"/>
      <c r="F3" s="83"/>
      <c r="G3" s="83"/>
      <c r="H3" s="80" t="s">
        <v>1</v>
      </c>
      <c r="I3" s="81"/>
      <c r="J3" s="81"/>
      <c r="K3" s="82"/>
      <c r="L3" s="80" t="s">
        <v>15</v>
      </c>
      <c r="M3" s="81"/>
      <c r="N3" s="81"/>
      <c r="O3" s="82"/>
    </row>
    <row r="4" spans="1:21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87</v>
      </c>
      <c r="J4" s="1" t="s">
        <v>88</v>
      </c>
      <c r="K4" s="1" t="s">
        <v>89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21" ht="16.5" customHeight="1">
      <c r="A5" s="7">
        <v>109</v>
      </c>
      <c r="B5" s="44" t="s">
        <v>69</v>
      </c>
      <c r="C5" s="45" t="s">
        <v>25</v>
      </c>
      <c r="D5" s="13">
        <v>6</v>
      </c>
      <c r="E5" s="13">
        <v>7.3</v>
      </c>
      <c r="F5" s="13">
        <v>30</v>
      </c>
      <c r="G5" s="13">
        <v>236.8</v>
      </c>
      <c r="H5" s="13">
        <v>3.75</v>
      </c>
      <c r="I5" s="13">
        <v>29</v>
      </c>
      <c r="J5" s="13">
        <v>0.3</v>
      </c>
      <c r="K5" s="48">
        <v>0.1</v>
      </c>
      <c r="L5" s="13">
        <v>160</v>
      </c>
      <c r="M5" s="13">
        <v>0.5</v>
      </c>
      <c r="N5" s="48">
        <v>47.8</v>
      </c>
      <c r="O5" s="48">
        <v>187</v>
      </c>
    </row>
    <row r="6" spans="1:21" ht="17.25" customHeight="1">
      <c r="A6" s="46">
        <v>287</v>
      </c>
      <c r="B6" s="44" t="s">
        <v>37</v>
      </c>
      <c r="C6" s="45">
        <v>200</v>
      </c>
      <c r="D6" s="48">
        <v>1.4</v>
      </c>
      <c r="E6" s="48">
        <v>1.6</v>
      </c>
      <c r="F6" s="48">
        <v>17</v>
      </c>
      <c r="G6" s="48">
        <v>89.32</v>
      </c>
      <c r="H6" s="48">
        <v>2.8</v>
      </c>
      <c r="I6" s="48">
        <v>8.4</v>
      </c>
      <c r="J6" s="48">
        <v>0.1</v>
      </c>
      <c r="K6" s="48">
        <v>0.1</v>
      </c>
      <c r="L6" s="48">
        <v>119</v>
      </c>
      <c r="M6" s="48">
        <v>0.1</v>
      </c>
      <c r="N6" s="48">
        <v>15</v>
      </c>
      <c r="O6" s="48">
        <v>79.2</v>
      </c>
      <c r="P6" s="59"/>
      <c r="Q6" s="59"/>
      <c r="R6" s="59"/>
      <c r="S6" s="59"/>
      <c r="T6" s="59"/>
      <c r="U6" s="59"/>
    </row>
    <row r="7" spans="1:2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  <c r="P7" s="60"/>
      <c r="Q7" s="60"/>
      <c r="R7" s="60"/>
      <c r="S7" s="60"/>
      <c r="T7" s="60"/>
      <c r="U7" s="60"/>
    </row>
    <row r="8" spans="1:21">
      <c r="A8" s="46">
        <v>366</v>
      </c>
      <c r="B8" s="44" t="s">
        <v>21</v>
      </c>
      <c r="C8" s="49">
        <v>15</v>
      </c>
      <c r="D8" s="48">
        <v>3.9</v>
      </c>
      <c r="E8" s="48">
        <v>3.9</v>
      </c>
      <c r="F8" s="48">
        <v>0</v>
      </c>
      <c r="G8" s="48">
        <v>51.6</v>
      </c>
      <c r="H8" s="48">
        <v>0</v>
      </c>
      <c r="I8" s="48">
        <v>19</v>
      </c>
      <c r="J8" s="48">
        <v>0</v>
      </c>
      <c r="K8" s="48">
        <v>0</v>
      </c>
      <c r="L8" s="48">
        <v>142.5</v>
      </c>
      <c r="M8" s="48">
        <v>0</v>
      </c>
      <c r="N8" s="48">
        <v>6.8</v>
      </c>
      <c r="O8" s="48">
        <v>84.5</v>
      </c>
      <c r="P8" s="26"/>
      <c r="Q8" s="26"/>
      <c r="R8" s="26"/>
      <c r="S8" s="26"/>
      <c r="T8" s="26"/>
      <c r="U8" s="26"/>
    </row>
    <row r="9" spans="1:21">
      <c r="A9" s="46">
        <v>602</v>
      </c>
      <c r="B9" s="44" t="s">
        <v>105</v>
      </c>
      <c r="C9" s="49">
        <v>50</v>
      </c>
      <c r="D9" s="48">
        <v>1.4</v>
      </c>
      <c r="E9" s="48">
        <v>1.65</v>
      </c>
      <c r="F9" s="48">
        <v>38.65</v>
      </c>
      <c r="G9" s="48">
        <v>177</v>
      </c>
      <c r="H9" s="48">
        <v>0</v>
      </c>
      <c r="I9" s="48">
        <v>1.5E-3</v>
      </c>
      <c r="J9" s="48">
        <v>0</v>
      </c>
      <c r="K9" s="48">
        <v>0</v>
      </c>
      <c r="L9" s="48">
        <v>8</v>
      </c>
      <c r="M9" s="48">
        <v>0.75</v>
      </c>
      <c r="N9" s="48">
        <v>0</v>
      </c>
      <c r="O9" s="48">
        <v>0</v>
      </c>
      <c r="P9" s="26"/>
      <c r="Q9" s="26"/>
      <c r="R9" s="26"/>
      <c r="S9" s="26"/>
      <c r="T9" s="26"/>
      <c r="U9" s="26"/>
    </row>
    <row r="10" spans="1:21">
      <c r="A10" s="46">
        <v>532</v>
      </c>
      <c r="B10" s="44" t="s">
        <v>107</v>
      </c>
      <c r="C10" s="45">
        <v>200</v>
      </c>
      <c r="D10" s="48">
        <v>0.1</v>
      </c>
      <c r="E10" s="48">
        <v>0</v>
      </c>
      <c r="F10" s="48">
        <v>25.4</v>
      </c>
      <c r="G10" s="48">
        <v>110</v>
      </c>
      <c r="H10" s="48">
        <v>4</v>
      </c>
      <c r="I10" s="48">
        <v>0.02</v>
      </c>
      <c r="J10" s="48">
        <v>0.02</v>
      </c>
      <c r="K10" s="48">
        <v>0</v>
      </c>
      <c r="L10" s="48">
        <v>14</v>
      </c>
      <c r="M10" s="48">
        <v>0.04</v>
      </c>
      <c r="N10" s="48">
        <v>0</v>
      </c>
      <c r="O10" s="48">
        <v>0</v>
      </c>
      <c r="P10" s="59"/>
      <c r="Q10" s="59"/>
      <c r="R10" s="59"/>
      <c r="S10" s="59"/>
      <c r="T10" s="59"/>
      <c r="U10" s="59"/>
    </row>
    <row r="11" spans="1:21">
      <c r="A11" s="7"/>
      <c r="B11" s="10" t="s">
        <v>16</v>
      </c>
      <c r="C11" s="5"/>
      <c r="D11" s="19">
        <f t="shared" ref="D11:O11" si="0">SUM(D5:D10)</f>
        <v>16.000000000000004</v>
      </c>
      <c r="E11" s="19">
        <f t="shared" si="0"/>
        <v>14.850000000000001</v>
      </c>
      <c r="F11" s="19">
        <f t="shared" si="0"/>
        <v>130.05000000000001</v>
      </c>
      <c r="G11" s="19">
        <f t="shared" si="0"/>
        <v>758.72</v>
      </c>
      <c r="H11" s="19">
        <f t="shared" si="0"/>
        <v>10.55</v>
      </c>
      <c r="I11" s="19">
        <f t="shared" si="0"/>
        <v>56.421500000000002</v>
      </c>
      <c r="J11" s="19">
        <f t="shared" si="0"/>
        <v>0.42000000000000004</v>
      </c>
      <c r="K11" s="19">
        <f t="shared" si="0"/>
        <v>0.2</v>
      </c>
      <c r="L11" s="19">
        <f t="shared" si="0"/>
        <v>452.2</v>
      </c>
      <c r="M11" s="19">
        <f t="shared" si="0"/>
        <v>1.79</v>
      </c>
      <c r="N11" s="19">
        <f t="shared" si="0"/>
        <v>82.8</v>
      </c>
      <c r="O11" s="19">
        <f t="shared" si="0"/>
        <v>381.3</v>
      </c>
      <c r="P11" s="26"/>
      <c r="Q11" s="26"/>
      <c r="R11" s="26"/>
      <c r="S11" s="26"/>
      <c r="T11" s="26"/>
      <c r="U11" s="26"/>
    </row>
    <row r="12" spans="1:21" ht="14.25" customHeight="1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46"/>
      <c r="L12" s="7"/>
      <c r="M12" s="7"/>
      <c r="N12" s="46"/>
      <c r="O12" s="46"/>
      <c r="P12" s="26"/>
      <c r="Q12" s="26"/>
      <c r="R12" s="26"/>
      <c r="S12" s="26"/>
      <c r="T12" s="26"/>
      <c r="U12" s="26"/>
    </row>
    <row r="13" spans="1:21" ht="27.75" customHeight="1">
      <c r="A13" s="46"/>
      <c r="B13" s="56" t="s">
        <v>110</v>
      </c>
      <c r="C13" s="45">
        <v>100</v>
      </c>
      <c r="D13" s="44">
        <v>1.8</v>
      </c>
      <c r="E13" s="44">
        <v>10</v>
      </c>
      <c r="F13" s="44">
        <v>5.4</v>
      </c>
      <c r="G13" s="44">
        <v>129.25</v>
      </c>
      <c r="H13" s="44">
        <v>2.4</v>
      </c>
      <c r="I13" s="44">
        <v>0</v>
      </c>
      <c r="J13" s="44">
        <v>4.5</v>
      </c>
      <c r="K13" s="44">
        <v>20</v>
      </c>
      <c r="L13" s="44">
        <v>16</v>
      </c>
      <c r="M13" s="44">
        <v>0.6</v>
      </c>
      <c r="N13" s="44">
        <v>16.100000000000001</v>
      </c>
      <c r="O13" s="44">
        <v>31</v>
      </c>
      <c r="P13" s="26"/>
      <c r="Q13" s="26"/>
      <c r="R13" s="26"/>
      <c r="S13" s="26"/>
      <c r="T13" s="26"/>
      <c r="U13" s="26"/>
    </row>
    <row r="14" spans="1:21">
      <c r="A14" s="7">
        <v>45</v>
      </c>
      <c r="B14" s="56" t="s">
        <v>70</v>
      </c>
      <c r="C14" s="8">
        <v>250</v>
      </c>
      <c r="D14" s="46">
        <f>2.7*250/200</f>
        <v>3.375</v>
      </c>
      <c r="E14" s="46">
        <f>4.8*250/200</f>
        <v>6</v>
      </c>
      <c r="F14" s="7">
        <v>18</v>
      </c>
      <c r="G14" s="7">
        <v>135.19999999999999</v>
      </c>
      <c r="H14" s="7">
        <v>9.9700000000000006</v>
      </c>
      <c r="I14" s="7">
        <v>0.03</v>
      </c>
      <c r="J14" s="7">
        <v>0</v>
      </c>
      <c r="K14" s="46">
        <v>0.1</v>
      </c>
      <c r="L14" s="7">
        <v>0</v>
      </c>
      <c r="M14" s="7">
        <v>0.97</v>
      </c>
      <c r="N14" s="46">
        <v>32.9</v>
      </c>
      <c r="O14" s="46">
        <v>144.4</v>
      </c>
      <c r="P14" s="26"/>
      <c r="Q14" s="26"/>
      <c r="R14" s="26"/>
      <c r="S14" s="26"/>
      <c r="T14" s="26"/>
      <c r="U14" s="26"/>
    </row>
    <row r="15" spans="1:21" ht="18.75" customHeight="1">
      <c r="A15" s="7">
        <v>141</v>
      </c>
      <c r="B15" s="44" t="s">
        <v>71</v>
      </c>
      <c r="C15" s="8">
        <v>100</v>
      </c>
      <c r="D15" s="13">
        <v>19</v>
      </c>
      <c r="E15" s="13">
        <v>8.9</v>
      </c>
      <c r="F15" s="13">
        <v>14</v>
      </c>
      <c r="G15" s="13">
        <v>237.3</v>
      </c>
      <c r="H15" s="13">
        <v>0.1</v>
      </c>
      <c r="I15" s="13">
        <v>21</v>
      </c>
      <c r="J15" s="13">
        <v>0</v>
      </c>
      <c r="K15" s="48">
        <v>0.2</v>
      </c>
      <c r="L15" s="13">
        <v>172</v>
      </c>
      <c r="M15" s="13">
        <v>0.1</v>
      </c>
      <c r="N15" s="48">
        <v>31</v>
      </c>
      <c r="O15" s="48">
        <v>547</v>
      </c>
      <c r="P15" s="26"/>
      <c r="Q15" s="26"/>
      <c r="R15" s="26"/>
      <c r="S15" s="26"/>
      <c r="T15" s="26"/>
      <c r="U15" s="26"/>
    </row>
    <row r="16" spans="1:21">
      <c r="A16" s="7">
        <v>273</v>
      </c>
      <c r="B16" s="7" t="s">
        <v>23</v>
      </c>
      <c r="C16" s="40">
        <v>200</v>
      </c>
      <c r="D16" s="58">
        <v>0.2</v>
      </c>
      <c r="E16" s="58">
        <v>0.1</v>
      </c>
      <c r="F16" s="58">
        <v>21.5</v>
      </c>
      <c r="G16" s="58">
        <v>87</v>
      </c>
      <c r="H16" s="58">
        <v>29.3</v>
      </c>
      <c r="I16" s="58">
        <v>0</v>
      </c>
      <c r="J16" s="58">
        <v>0.01</v>
      </c>
      <c r="K16" s="58">
        <v>0</v>
      </c>
      <c r="L16" s="58">
        <v>10</v>
      </c>
      <c r="M16" s="58">
        <v>0.3</v>
      </c>
      <c r="N16" s="58">
        <v>4.8899999999999997</v>
      </c>
      <c r="O16" s="58">
        <v>8</v>
      </c>
      <c r="P16" s="26"/>
      <c r="Q16" s="26"/>
      <c r="R16" s="26"/>
      <c r="S16" s="26"/>
      <c r="T16" s="26"/>
      <c r="U16" s="26"/>
    </row>
    <row r="17" spans="1:21">
      <c r="A17" s="46"/>
      <c r="B17" s="46" t="s">
        <v>18</v>
      </c>
      <c r="C17" s="47" t="s">
        <v>22</v>
      </c>
      <c r="D17" s="52">
        <v>5.8</v>
      </c>
      <c r="E17" s="52">
        <v>0.9</v>
      </c>
      <c r="F17" s="52">
        <v>35</v>
      </c>
      <c r="G17" s="52">
        <v>173.2</v>
      </c>
      <c r="H17" s="52">
        <v>0</v>
      </c>
      <c r="I17" s="52">
        <v>0</v>
      </c>
      <c r="J17" s="52">
        <v>0.1</v>
      </c>
      <c r="K17" s="52">
        <v>0</v>
      </c>
      <c r="L17" s="52">
        <v>20</v>
      </c>
      <c r="M17" s="52">
        <v>1.2</v>
      </c>
      <c r="N17" s="52">
        <v>32</v>
      </c>
      <c r="O17" s="52">
        <v>83</v>
      </c>
      <c r="P17" s="17"/>
      <c r="Q17" s="17"/>
      <c r="R17" s="17"/>
      <c r="S17" s="17"/>
      <c r="T17" s="17"/>
      <c r="U17" s="17"/>
    </row>
    <row r="18" spans="1:21">
      <c r="A18" s="7"/>
      <c r="B18" s="10" t="s">
        <v>16</v>
      </c>
      <c r="C18" s="8"/>
      <c r="D18" s="20">
        <f>D13+D14+D15+D16+D17</f>
        <v>30.175000000000001</v>
      </c>
      <c r="E18" s="20">
        <f t="shared" ref="E18:O18" si="1">E13+E14+E15+E16+E17</f>
        <v>25.9</v>
      </c>
      <c r="F18" s="20">
        <f t="shared" si="1"/>
        <v>93.9</v>
      </c>
      <c r="G18" s="20">
        <f t="shared" si="1"/>
        <v>761.95</v>
      </c>
      <c r="H18" s="20">
        <f t="shared" si="1"/>
        <v>41.77</v>
      </c>
      <c r="I18" s="20">
        <f t="shared" si="1"/>
        <v>21.03</v>
      </c>
      <c r="J18" s="20">
        <f t="shared" si="1"/>
        <v>4.6099999999999994</v>
      </c>
      <c r="K18" s="20">
        <f t="shared" si="1"/>
        <v>20.3</v>
      </c>
      <c r="L18" s="20">
        <f t="shared" si="1"/>
        <v>218</v>
      </c>
      <c r="M18" s="20">
        <f t="shared" si="1"/>
        <v>3.17</v>
      </c>
      <c r="N18" s="20">
        <f t="shared" si="1"/>
        <v>116.89</v>
      </c>
      <c r="O18" s="20">
        <f t="shared" si="1"/>
        <v>813.4</v>
      </c>
    </row>
    <row r="19" spans="1:21">
      <c r="A19" s="7"/>
      <c r="B19" s="1" t="s">
        <v>17</v>
      </c>
      <c r="C19" s="8"/>
      <c r="D19" s="7">
        <f>D11+D18</f>
        <v>46.175000000000004</v>
      </c>
      <c r="E19" s="46">
        <f t="shared" ref="E19:O19" si="2">E11+E18</f>
        <v>40.75</v>
      </c>
      <c r="F19" s="46">
        <f t="shared" si="2"/>
        <v>223.95000000000002</v>
      </c>
      <c r="G19" s="46">
        <f t="shared" si="2"/>
        <v>1520.67</v>
      </c>
      <c r="H19" s="46">
        <f t="shared" si="2"/>
        <v>52.320000000000007</v>
      </c>
      <c r="I19" s="46">
        <f t="shared" si="2"/>
        <v>77.45150000000001</v>
      </c>
      <c r="J19" s="46">
        <f t="shared" si="2"/>
        <v>5.0299999999999994</v>
      </c>
      <c r="K19" s="46">
        <f t="shared" si="2"/>
        <v>20.5</v>
      </c>
      <c r="L19" s="46">
        <f t="shared" si="2"/>
        <v>670.2</v>
      </c>
      <c r="M19" s="46">
        <f t="shared" si="2"/>
        <v>4.96</v>
      </c>
      <c r="N19" s="46">
        <f t="shared" si="2"/>
        <v>199.69</v>
      </c>
      <c r="O19" s="46">
        <f t="shared" si="2"/>
        <v>1194.7</v>
      </c>
    </row>
    <row r="20" spans="1:21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O24" sqref="O24"/>
    </sheetView>
  </sheetViews>
  <sheetFormatPr defaultRowHeight="15"/>
  <cols>
    <col min="1" max="1" width="4.4257812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0" width="3.42578125" customWidth="1"/>
    <col min="11" max="11" width="4.85546875" customWidth="1"/>
    <col min="12" max="12" width="3.42578125" customWidth="1"/>
    <col min="13" max="13" width="3.85546875" customWidth="1"/>
    <col min="14" max="14" width="3.42578125" customWidth="1"/>
    <col min="15" max="15" width="3.85546875" customWidth="1"/>
  </cols>
  <sheetData>
    <row r="1" spans="1:15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17"/>
      <c r="B2" s="24" t="s">
        <v>38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7"/>
      <c r="B3" s="1" t="s">
        <v>0</v>
      </c>
      <c r="C3" s="64" t="s">
        <v>100</v>
      </c>
      <c r="D3" s="84" t="s">
        <v>14</v>
      </c>
      <c r="E3" s="85"/>
      <c r="F3" s="85"/>
      <c r="G3" s="86"/>
      <c r="H3" s="83" t="s">
        <v>1</v>
      </c>
      <c r="I3" s="83"/>
      <c r="J3" s="83"/>
      <c r="K3" s="83"/>
      <c r="L3" s="83" t="s">
        <v>15</v>
      </c>
      <c r="M3" s="83"/>
      <c r="N3" s="83"/>
      <c r="O3" s="83"/>
    </row>
    <row r="4" spans="1:1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>
      <c r="A5" s="46">
        <v>109</v>
      </c>
      <c r="B5" s="44" t="s">
        <v>81</v>
      </c>
      <c r="C5" s="40" t="s">
        <v>25</v>
      </c>
      <c r="D5" s="58">
        <v>9</v>
      </c>
      <c r="E5" s="58">
        <v>13</v>
      </c>
      <c r="F5" s="58">
        <v>33</v>
      </c>
      <c r="G5" s="58">
        <v>207.4</v>
      </c>
      <c r="H5" s="58">
        <v>0.3</v>
      </c>
      <c r="I5" s="58">
        <v>10</v>
      </c>
      <c r="J5" s="58">
        <v>0.1</v>
      </c>
      <c r="K5" s="58">
        <v>0.1</v>
      </c>
      <c r="L5" s="58">
        <v>216</v>
      </c>
      <c r="M5" s="58">
        <v>1</v>
      </c>
      <c r="N5" s="58">
        <v>48</v>
      </c>
      <c r="O5" s="58">
        <v>187</v>
      </c>
    </row>
    <row r="6" spans="1:15">
      <c r="A6" s="54">
        <v>296</v>
      </c>
      <c r="B6" s="44" t="s">
        <v>30</v>
      </c>
      <c r="C6" s="45">
        <v>200</v>
      </c>
      <c r="D6" s="46">
        <v>1.6</v>
      </c>
      <c r="E6" s="46">
        <v>1.6</v>
      </c>
      <c r="F6" s="46">
        <v>17</v>
      </c>
      <c r="G6" s="46">
        <v>89.32</v>
      </c>
      <c r="H6" s="46">
        <v>1.4</v>
      </c>
      <c r="I6" s="46">
        <v>4.2</v>
      </c>
      <c r="J6" s="46">
        <v>0.1</v>
      </c>
      <c r="K6" s="46">
        <v>0</v>
      </c>
      <c r="L6" s="46">
        <v>63.9</v>
      </c>
      <c r="M6" s="46">
        <v>0</v>
      </c>
      <c r="N6" s="46">
        <v>8.6999999999999993</v>
      </c>
      <c r="O6" s="46">
        <v>40</v>
      </c>
    </row>
    <row r="7" spans="1:15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</row>
    <row r="8" spans="1:15">
      <c r="A8" s="44">
        <v>365</v>
      </c>
      <c r="B8" s="44" t="s">
        <v>62</v>
      </c>
      <c r="C8" s="49">
        <v>30</v>
      </c>
      <c r="D8" s="44">
        <v>1.2</v>
      </c>
      <c r="E8" s="44">
        <v>0</v>
      </c>
      <c r="F8" s="44">
        <v>20.6</v>
      </c>
      <c r="G8" s="44">
        <v>80</v>
      </c>
      <c r="H8" s="44">
        <v>0.42</v>
      </c>
      <c r="I8" s="44">
        <v>0.15</v>
      </c>
      <c r="J8" s="44">
        <v>0</v>
      </c>
      <c r="K8" s="44">
        <v>0</v>
      </c>
      <c r="L8" s="44">
        <v>2.4</v>
      </c>
      <c r="M8" s="44">
        <v>0.2</v>
      </c>
      <c r="N8" s="44">
        <v>4.2</v>
      </c>
      <c r="O8" s="44">
        <v>15.4</v>
      </c>
    </row>
    <row r="9" spans="1:15">
      <c r="A9" s="46">
        <v>604</v>
      </c>
      <c r="B9" s="44" t="s">
        <v>106</v>
      </c>
      <c r="C9" s="49">
        <v>50</v>
      </c>
      <c r="D9" s="48">
        <v>3.75</v>
      </c>
      <c r="E9" s="48">
        <v>4.9000000000000004</v>
      </c>
      <c r="F9" s="48">
        <v>37.200000000000003</v>
      </c>
      <c r="G9" s="48">
        <v>208.5</v>
      </c>
      <c r="H9" s="48">
        <v>0</v>
      </c>
      <c r="I9" s="48">
        <v>0</v>
      </c>
      <c r="J9" s="48">
        <v>0.04</v>
      </c>
      <c r="K9" s="48">
        <v>0</v>
      </c>
      <c r="L9" s="48">
        <v>2.5000000000000001E-2</v>
      </c>
      <c r="M9" s="48">
        <v>1.05</v>
      </c>
      <c r="N9" s="48">
        <v>0</v>
      </c>
      <c r="O9" s="48">
        <v>0</v>
      </c>
    </row>
    <row r="10" spans="1:15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</row>
    <row r="11" spans="1:15" ht="15.75" customHeight="1">
      <c r="A11" s="7"/>
      <c r="B11" s="10" t="s">
        <v>16</v>
      </c>
      <c r="C11" s="45"/>
      <c r="D11" s="19">
        <f t="shared" ref="D11:O11" si="0">SUM(D5:D10)</f>
        <v>19.350000000000001</v>
      </c>
      <c r="E11" s="19">
        <f t="shared" si="0"/>
        <v>20.5</v>
      </c>
      <c r="F11" s="19">
        <f t="shared" si="0"/>
        <v>141.80000000000001</v>
      </c>
      <c r="G11" s="19">
        <f t="shared" si="0"/>
        <v>746.72</v>
      </c>
      <c r="H11" s="19">
        <f t="shared" si="0"/>
        <v>20.12</v>
      </c>
      <c r="I11" s="19">
        <f t="shared" si="0"/>
        <v>14.35</v>
      </c>
      <c r="J11" s="19">
        <f t="shared" si="0"/>
        <v>0.24000000000000002</v>
      </c>
      <c r="K11" s="19">
        <f t="shared" si="0"/>
        <v>0.1</v>
      </c>
      <c r="L11" s="19">
        <f t="shared" si="0"/>
        <v>375.02499999999992</v>
      </c>
      <c r="M11" s="19">
        <f t="shared" si="0"/>
        <v>4.3499999999999996</v>
      </c>
      <c r="N11" s="19">
        <f t="shared" si="0"/>
        <v>87.600000000000009</v>
      </c>
      <c r="O11" s="19">
        <f t="shared" si="0"/>
        <v>289.5</v>
      </c>
    </row>
    <row r="12" spans="1:15" ht="13.5" customHeight="1">
      <c r="A12" s="7"/>
      <c r="B12" s="6" t="s">
        <v>9</v>
      </c>
      <c r="C12" s="4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28.5" customHeight="1">
      <c r="A13" s="46">
        <v>53</v>
      </c>
      <c r="B13" s="56" t="s">
        <v>111</v>
      </c>
      <c r="C13" s="45">
        <v>100</v>
      </c>
      <c r="D13" s="58">
        <v>1</v>
      </c>
      <c r="E13" s="58">
        <v>10</v>
      </c>
      <c r="F13" s="58">
        <v>305</v>
      </c>
      <c r="G13" s="58">
        <v>110</v>
      </c>
      <c r="H13" s="58">
        <v>17</v>
      </c>
      <c r="I13" s="58">
        <v>0</v>
      </c>
      <c r="J13" s="58">
        <v>0</v>
      </c>
      <c r="K13" s="58">
        <v>5</v>
      </c>
      <c r="L13" s="58">
        <v>13</v>
      </c>
      <c r="M13" s="58">
        <v>0.8</v>
      </c>
      <c r="N13" s="58">
        <v>18</v>
      </c>
      <c r="O13" s="58">
        <v>24</v>
      </c>
    </row>
    <row r="14" spans="1:15" ht="23.25" customHeight="1">
      <c r="A14" s="46">
        <v>71</v>
      </c>
      <c r="B14" s="46" t="s">
        <v>42</v>
      </c>
      <c r="C14" s="40">
        <v>200</v>
      </c>
      <c r="D14" s="58">
        <v>7.38</v>
      </c>
      <c r="E14" s="58">
        <v>5.78</v>
      </c>
      <c r="F14" s="58">
        <v>12.84</v>
      </c>
      <c r="G14" s="58">
        <v>133</v>
      </c>
      <c r="H14" s="58">
        <v>6.4</v>
      </c>
      <c r="I14" s="58">
        <v>11</v>
      </c>
      <c r="J14" s="58">
        <v>0</v>
      </c>
      <c r="K14" s="58">
        <v>0.5</v>
      </c>
      <c r="L14" s="58">
        <v>45</v>
      </c>
      <c r="M14" s="58">
        <v>1.1000000000000001</v>
      </c>
      <c r="N14" s="58">
        <v>33</v>
      </c>
      <c r="O14" s="58">
        <v>110</v>
      </c>
    </row>
    <row r="15" spans="1:15" ht="16.5" customHeight="1">
      <c r="A15" s="7">
        <v>177</v>
      </c>
      <c r="B15" s="7" t="s">
        <v>55</v>
      </c>
      <c r="C15" s="70" t="s">
        <v>44</v>
      </c>
      <c r="D15" s="58">
        <v>14.55</v>
      </c>
      <c r="E15" s="58">
        <v>9.6999999999999993</v>
      </c>
      <c r="F15" s="58">
        <v>1.5</v>
      </c>
      <c r="G15" s="58">
        <v>145.69999999999999</v>
      </c>
      <c r="H15" s="58">
        <v>0</v>
      </c>
      <c r="I15" s="58">
        <v>0</v>
      </c>
      <c r="J15" s="58">
        <v>3.5000000000000003E-2</v>
      </c>
      <c r="K15" s="58">
        <v>1</v>
      </c>
      <c r="L15" s="58">
        <v>6.43</v>
      </c>
      <c r="M15" s="58">
        <v>1.43</v>
      </c>
      <c r="N15" s="58">
        <v>15.7</v>
      </c>
      <c r="O15" s="58">
        <v>116.2</v>
      </c>
    </row>
    <row r="16" spans="1:15">
      <c r="A16" s="7">
        <v>228</v>
      </c>
      <c r="B16" s="31" t="s">
        <v>56</v>
      </c>
      <c r="C16" s="71">
        <v>150</v>
      </c>
      <c r="D16" s="58">
        <v>3</v>
      </c>
      <c r="E16" s="58">
        <v>7.8</v>
      </c>
      <c r="F16" s="58">
        <v>23</v>
      </c>
      <c r="G16" s="58">
        <v>174</v>
      </c>
      <c r="H16" s="58">
        <v>1.7</v>
      </c>
      <c r="I16" s="58">
        <v>17</v>
      </c>
      <c r="J16" s="58">
        <v>0.06</v>
      </c>
      <c r="K16" s="58">
        <v>0.75</v>
      </c>
      <c r="L16" s="58">
        <v>2.2999999999999998</v>
      </c>
      <c r="M16" s="58">
        <v>0.5</v>
      </c>
      <c r="N16" s="58">
        <v>11</v>
      </c>
      <c r="O16" s="58">
        <v>110</v>
      </c>
    </row>
    <row r="17" spans="1:15">
      <c r="A17" s="7">
        <v>282</v>
      </c>
      <c r="B17" s="7" t="s">
        <v>40</v>
      </c>
      <c r="C17" s="40">
        <v>200</v>
      </c>
      <c r="D17" s="58">
        <v>0.5</v>
      </c>
      <c r="E17" s="58">
        <v>0.2</v>
      </c>
      <c r="F17" s="58">
        <v>23.1</v>
      </c>
      <c r="G17" s="58">
        <v>96</v>
      </c>
      <c r="H17" s="58">
        <v>4.3</v>
      </c>
      <c r="I17" s="58">
        <v>0.14000000000000001</v>
      </c>
      <c r="J17" s="58">
        <v>0.02</v>
      </c>
      <c r="K17" s="58">
        <v>0.2</v>
      </c>
      <c r="L17" s="58">
        <v>21.5</v>
      </c>
      <c r="M17" s="58">
        <v>1.1000000000000001</v>
      </c>
      <c r="N17" s="58">
        <v>12.6</v>
      </c>
      <c r="O17" s="58">
        <v>22.46</v>
      </c>
    </row>
    <row r="18" spans="1:15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</row>
    <row r="19" spans="1:15">
      <c r="A19" s="7"/>
      <c r="B19" s="10" t="s">
        <v>16</v>
      </c>
      <c r="C19" s="40"/>
      <c r="D19" s="68">
        <f>D13+D14+D15+D16+D17+D18</f>
        <v>32.229999999999997</v>
      </c>
      <c r="E19" s="68">
        <f t="shared" ref="E19:O19" si="1">E13+E14+E15+E16+E17+E18</f>
        <v>34.380000000000003</v>
      </c>
      <c r="F19" s="68">
        <f t="shared" si="1"/>
        <v>400.44</v>
      </c>
      <c r="G19" s="68">
        <f t="shared" si="1"/>
        <v>831.90000000000009</v>
      </c>
      <c r="H19" s="68">
        <f t="shared" si="1"/>
        <v>29.4</v>
      </c>
      <c r="I19" s="68">
        <f t="shared" si="1"/>
        <v>28.14</v>
      </c>
      <c r="J19" s="68">
        <f t="shared" si="1"/>
        <v>0.21500000000000002</v>
      </c>
      <c r="K19" s="68">
        <f t="shared" si="1"/>
        <v>7.45</v>
      </c>
      <c r="L19" s="68">
        <f t="shared" si="1"/>
        <v>108.23</v>
      </c>
      <c r="M19" s="68">
        <f t="shared" si="1"/>
        <v>6.13</v>
      </c>
      <c r="N19" s="68">
        <f t="shared" si="1"/>
        <v>122.3</v>
      </c>
      <c r="O19" s="68">
        <f t="shared" si="1"/>
        <v>465.65999999999997</v>
      </c>
    </row>
    <row r="20" spans="1:15">
      <c r="A20" s="7"/>
      <c r="B20" s="1" t="s">
        <v>17</v>
      </c>
      <c r="C20" s="45"/>
      <c r="D20" s="67">
        <f>D11+D19</f>
        <v>51.58</v>
      </c>
      <c r="E20" s="67">
        <f t="shared" ref="E20:O20" si="2">E11+E19</f>
        <v>54.88</v>
      </c>
      <c r="F20" s="67">
        <f t="shared" si="2"/>
        <v>542.24</v>
      </c>
      <c r="G20" s="67">
        <f t="shared" si="2"/>
        <v>1578.6200000000001</v>
      </c>
      <c r="H20" s="67">
        <f t="shared" si="2"/>
        <v>49.519999999999996</v>
      </c>
      <c r="I20" s="67">
        <f t="shared" si="2"/>
        <v>42.49</v>
      </c>
      <c r="J20" s="67">
        <f t="shared" si="2"/>
        <v>0.45500000000000007</v>
      </c>
      <c r="K20" s="67">
        <f t="shared" si="2"/>
        <v>7.55</v>
      </c>
      <c r="L20" s="67">
        <f t="shared" si="2"/>
        <v>483.25499999999994</v>
      </c>
      <c r="M20" s="67">
        <f t="shared" si="2"/>
        <v>10.48</v>
      </c>
      <c r="N20" s="67">
        <f t="shared" si="2"/>
        <v>209.9</v>
      </c>
      <c r="O20" s="67">
        <f t="shared" si="2"/>
        <v>755.16</v>
      </c>
    </row>
    <row r="21" spans="1: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P3" sqref="P3:AB20"/>
    </sheetView>
  </sheetViews>
  <sheetFormatPr defaultRowHeight="15"/>
  <cols>
    <col min="1" max="1" width="4.4257812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</cols>
  <sheetData>
    <row r="1" spans="1:15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17"/>
      <c r="B2" s="24" t="s">
        <v>39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7"/>
      <c r="B3" s="1" t="s">
        <v>0</v>
      </c>
      <c r="C3" s="64" t="s">
        <v>82</v>
      </c>
      <c r="D3" s="84" t="s">
        <v>14</v>
      </c>
      <c r="E3" s="85"/>
      <c r="F3" s="85"/>
      <c r="G3" s="86"/>
      <c r="H3" s="83" t="s">
        <v>1</v>
      </c>
      <c r="I3" s="83"/>
      <c r="J3" s="83"/>
      <c r="K3" s="83"/>
      <c r="L3" s="83" t="s">
        <v>15</v>
      </c>
      <c r="M3" s="83"/>
      <c r="N3" s="83"/>
      <c r="O3" s="83"/>
    </row>
    <row r="4" spans="1:1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 ht="11.25" customHeight="1">
      <c r="A5" s="7">
        <v>53</v>
      </c>
      <c r="B5" s="44" t="s">
        <v>72</v>
      </c>
      <c r="C5" s="40">
        <v>200</v>
      </c>
      <c r="D5" s="58">
        <v>6.5</v>
      </c>
      <c r="E5" s="58">
        <v>7.3</v>
      </c>
      <c r="F5" s="58">
        <v>20</v>
      </c>
      <c r="G5" s="58">
        <v>173.1</v>
      </c>
      <c r="H5" s="58">
        <v>2.2000000000000002</v>
      </c>
      <c r="I5" s="58">
        <v>0</v>
      </c>
      <c r="J5" s="58">
        <v>0.2</v>
      </c>
      <c r="K5" s="58">
        <v>0.1</v>
      </c>
      <c r="L5" s="58">
        <v>187</v>
      </c>
      <c r="M5" s="58">
        <v>0.2</v>
      </c>
      <c r="N5" s="58">
        <v>64</v>
      </c>
      <c r="O5" s="58">
        <v>229</v>
      </c>
    </row>
    <row r="6" spans="1:15" ht="12.75" customHeight="1">
      <c r="A6" s="40">
        <v>504</v>
      </c>
      <c r="B6" s="44" t="s">
        <v>27</v>
      </c>
      <c r="C6" s="45" t="s">
        <v>96</v>
      </c>
      <c r="D6" s="51">
        <v>0.1</v>
      </c>
      <c r="E6" s="51">
        <v>0</v>
      </c>
      <c r="F6" s="51">
        <v>15.2</v>
      </c>
      <c r="G6" s="51">
        <v>61</v>
      </c>
      <c r="H6" s="51">
        <v>2.8</v>
      </c>
      <c r="I6" s="51">
        <v>0</v>
      </c>
      <c r="J6" s="51">
        <v>0</v>
      </c>
      <c r="K6" s="51">
        <v>0</v>
      </c>
      <c r="L6" s="51">
        <v>13.06</v>
      </c>
      <c r="M6" s="51">
        <v>0</v>
      </c>
      <c r="N6" s="51">
        <v>1.55</v>
      </c>
      <c r="O6" s="51">
        <v>2.89</v>
      </c>
    </row>
    <row r="7" spans="1:15" ht="12.75" customHeight="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</row>
    <row r="8" spans="1:15" ht="17.25" customHeight="1">
      <c r="A8" s="46">
        <v>366</v>
      </c>
      <c r="B8" s="44" t="s">
        <v>21</v>
      </c>
      <c r="C8" s="49">
        <v>15</v>
      </c>
      <c r="D8" s="48">
        <v>3.9</v>
      </c>
      <c r="E8" s="48">
        <v>3.9</v>
      </c>
      <c r="F8" s="48">
        <v>0</v>
      </c>
      <c r="G8" s="48">
        <v>51.6</v>
      </c>
      <c r="H8" s="48">
        <v>0</v>
      </c>
      <c r="I8" s="48">
        <v>19</v>
      </c>
      <c r="J8" s="48">
        <v>0</v>
      </c>
      <c r="K8" s="48">
        <v>0</v>
      </c>
      <c r="L8" s="48">
        <v>142.5</v>
      </c>
      <c r="M8" s="48">
        <v>0</v>
      </c>
      <c r="N8" s="48">
        <v>6.8</v>
      </c>
      <c r="O8" s="48">
        <v>84.5</v>
      </c>
    </row>
    <row r="9" spans="1:15" ht="17.25" customHeight="1">
      <c r="A9" s="46">
        <v>602</v>
      </c>
      <c r="B9" s="44" t="s">
        <v>105</v>
      </c>
      <c r="C9" s="49">
        <v>50</v>
      </c>
      <c r="D9" s="48">
        <v>1.4</v>
      </c>
      <c r="E9" s="48">
        <v>1.65</v>
      </c>
      <c r="F9" s="48">
        <v>38.65</v>
      </c>
      <c r="G9" s="48">
        <v>177</v>
      </c>
      <c r="H9" s="48">
        <v>0</v>
      </c>
      <c r="I9" s="48">
        <v>1.5E-3</v>
      </c>
      <c r="J9" s="48">
        <v>0</v>
      </c>
      <c r="K9" s="48">
        <v>0</v>
      </c>
      <c r="L9" s="48">
        <v>8</v>
      </c>
      <c r="M9" s="48">
        <v>0.75</v>
      </c>
      <c r="N9" s="48">
        <v>0</v>
      </c>
      <c r="O9" s="48">
        <v>0</v>
      </c>
    </row>
    <row r="10" spans="1:15" ht="12" customHeight="1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</row>
    <row r="11" spans="1:15">
      <c r="A11" s="7"/>
      <c r="B11" s="10" t="s">
        <v>16</v>
      </c>
      <c r="C11" s="45"/>
      <c r="D11" s="19">
        <f>D5+D6+D7+D8+D9+D10</f>
        <v>15.700000000000001</v>
      </c>
      <c r="E11" s="19">
        <f t="shared" ref="E11:N11" si="0">E5+E6+E7+E8+E9+E10</f>
        <v>13.85</v>
      </c>
      <c r="F11" s="19">
        <f t="shared" si="0"/>
        <v>107.85</v>
      </c>
      <c r="G11" s="19">
        <f t="shared" si="0"/>
        <v>624.20000000000005</v>
      </c>
      <c r="H11" s="19">
        <f t="shared" si="0"/>
        <v>23</v>
      </c>
      <c r="I11" s="19">
        <f t="shared" si="0"/>
        <v>19.0015</v>
      </c>
      <c r="J11" s="19">
        <f t="shared" si="0"/>
        <v>0.2</v>
      </c>
      <c r="K11" s="19">
        <f t="shared" si="0"/>
        <v>0.1</v>
      </c>
      <c r="L11" s="19">
        <f t="shared" si="0"/>
        <v>443.26</v>
      </c>
      <c r="M11" s="19">
        <f t="shared" si="0"/>
        <v>3.05</v>
      </c>
      <c r="N11" s="19">
        <f t="shared" si="0"/>
        <v>99.05</v>
      </c>
      <c r="O11" s="19">
        <f>SUM(O5:O10)</f>
        <v>363.49</v>
      </c>
    </row>
    <row r="12" spans="1:15">
      <c r="A12" s="7"/>
      <c r="B12" s="6" t="s">
        <v>9</v>
      </c>
      <c r="C12" s="4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23.25">
      <c r="A13" s="46">
        <v>24</v>
      </c>
      <c r="B13" s="56" t="s">
        <v>51</v>
      </c>
      <c r="C13" s="45">
        <v>80</v>
      </c>
      <c r="D13" s="58">
        <v>1.43</v>
      </c>
      <c r="E13" s="58">
        <v>0</v>
      </c>
      <c r="F13" s="58">
        <v>6</v>
      </c>
      <c r="G13" s="58">
        <v>101</v>
      </c>
      <c r="H13" s="58">
        <v>4.7</v>
      </c>
      <c r="I13" s="58">
        <v>0.1</v>
      </c>
      <c r="J13" s="58">
        <v>0.1</v>
      </c>
      <c r="K13" s="58">
        <v>1.3</v>
      </c>
      <c r="L13" s="58">
        <v>31</v>
      </c>
      <c r="M13" s="58">
        <v>0.8</v>
      </c>
      <c r="N13" s="58">
        <v>11</v>
      </c>
      <c r="O13" s="58"/>
    </row>
    <row r="14" spans="1:15" ht="24.75" customHeight="1">
      <c r="A14" s="46">
        <v>42</v>
      </c>
      <c r="B14" s="46" t="s">
        <v>73</v>
      </c>
      <c r="C14" s="38" t="s">
        <v>65</v>
      </c>
      <c r="D14" s="58">
        <v>5.3</v>
      </c>
      <c r="E14" s="58">
        <v>8.1199999999999992</v>
      </c>
      <c r="F14" s="58">
        <v>13.36</v>
      </c>
      <c r="G14" s="58">
        <v>148.56</v>
      </c>
      <c r="H14" s="58">
        <v>6.18</v>
      </c>
      <c r="I14" s="58">
        <v>15</v>
      </c>
      <c r="J14" s="58">
        <v>7.1999999999999995E-2</v>
      </c>
      <c r="K14" s="58">
        <v>1.9</v>
      </c>
      <c r="L14" s="58">
        <v>12.4</v>
      </c>
      <c r="M14" s="58">
        <v>1.9</v>
      </c>
      <c r="N14" s="58">
        <v>28.2</v>
      </c>
      <c r="O14" s="58">
        <v>109</v>
      </c>
    </row>
    <row r="15" spans="1:15" ht="12" customHeight="1">
      <c r="A15" s="46">
        <v>194</v>
      </c>
      <c r="B15" s="57" t="s">
        <v>112</v>
      </c>
      <c r="C15" s="76" t="s">
        <v>113</v>
      </c>
      <c r="D15" s="58">
        <v>22.8</v>
      </c>
      <c r="E15" s="58">
        <v>3.2</v>
      </c>
      <c r="F15" s="58">
        <v>2.4</v>
      </c>
      <c r="G15" s="58">
        <v>233</v>
      </c>
      <c r="H15" s="58">
        <v>0</v>
      </c>
      <c r="I15" s="58">
        <v>0</v>
      </c>
      <c r="J15" s="58">
        <v>0.56999999999999995</v>
      </c>
      <c r="K15" s="58">
        <v>1.6</v>
      </c>
      <c r="L15" s="58">
        <v>7.31</v>
      </c>
      <c r="M15" s="58">
        <v>1.63</v>
      </c>
      <c r="N15" s="58">
        <v>18.2</v>
      </c>
      <c r="O15" s="58">
        <v>18.2</v>
      </c>
    </row>
    <row r="16" spans="1:15" ht="14.25" customHeight="1">
      <c r="A16" s="58">
        <v>323</v>
      </c>
      <c r="B16" s="58" t="s">
        <v>74</v>
      </c>
      <c r="C16" s="41">
        <v>150</v>
      </c>
      <c r="D16" s="58">
        <v>3</v>
      </c>
      <c r="E16" s="58">
        <v>13.6</v>
      </c>
      <c r="F16" s="58">
        <v>18.7</v>
      </c>
      <c r="G16" s="58">
        <v>209.2</v>
      </c>
      <c r="H16" s="58">
        <v>15.8</v>
      </c>
      <c r="I16" s="58">
        <v>20</v>
      </c>
      <c r="J16" s="58">
        <v>0.1</v>
      </c>
      <c r="K16" s="58">
        <v>0</v>
      </c>
      <c r="L16" s="58">
        <v>24</v>
      </c>
      <c r="M16" s="58">
        <v>0.6</v>
      </c>
      <c r="N16" s="58">
        <v>28</v>
      </c>
      <c r="O16" s="58">
        <v>70.599999999999994</v>
      </c>
    </row>
    <row r="17" spans="1:15" ht="12.75" customHeight="1">
      <c r="A17" s="46">
        <v>280</v>
      </c>
      <c r="B17" s="58" t="s">
        <v>33</v>
      </c>
      <c r="C17" s="71">
        <v>200</v>
      </c>
      <c r="D17" s="58">
        <v>0.3</v>
      </c>
      <c r="E17" s="58">
        <v>0</v>
      </c>
      <c r="F17" s="58">
        <v>20.100000000000001</v>
      </c>
      <c r="G17" s="58">
        <v>81</v>
      </c>
      <c r="H17" s="58">
        <v>0.8</v>
      </c>
      <c r="I17" s="58">
        <v>0</v>
      </c>
      <c r="J17" s="58">
        <v>0</v>
      </c>
      <c r="K17" s="58">
        <v>0</v>
      </c>
      <c r="L17" s="58">
        <v>10</v>
      </c>
      <c r="M17" s="58">
        <v>0.6</v>
      </c>
      <c r="N17" s="58">
        <v>22.33</v>
      </c>
      <c r="O17" s="58">
        <v>26.33</v>
      </c>
    </row>
    <row r="18" spans="1:15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</row>
    <row r="19" spans="1:15">
      <c r="A19" s="7"/>
      <c r="B19" s="10" t="s">
        <v>16</v>
      </c>
      <c r="C19" s="72"/>
      <c r="D19" s="68">
        <f>D13+D14+D15+D16+D17+D18</f>
        <v>38.629999999999995</v>
      </c>
      <c r="E19" s="68">
        <f t="shared" ref="E19:O19" si="1">E13+E14+E15+E16+E17+E18</f>
        <v>25.82</v>
      </c>
      <c r="F19" s="68">
        <f t="shared" si="1"/>
        <v>95.56</v>
      </c>
      <c r="G19" s="68">
        <f t="shared" si="1"/>
        <v>945.96</v>
      </c>
      <c r="H19" s="68">
        <f t="shared" si="1"/>
        <v>27.48</v>
      </c>
      <c r="I19" s="68">
        <f t="shared" si="1"/>
        <v>35.1</v>
      </c>
      <c r="J19" s="68">
        <f t="shared" si="1"/>
        <v>0.94199999999999995</v>
      </c>
      <c r="K19" s="68">
        <f t="shared" si="1"/>
        <v>4.8000000000000007</v>
      </c>
      <c r="L19" s="68">
        <f t="shared" si="1"/>
        <v>104.71000000000001</v>
      </c>
      <c r="M19" s="68">
        <f t="shared" si="1"/>
        <v>6.7299999999999995</v>
      </c>
      <c r="N19" s="68">
        <f t="shared" si="1"/>
        <v>139.73000000000002</v>
      </c>
      <c r="O19" s="68">
        <f t="shared" si="1"/>
        <v>307.13</v>
      </c>
    </row>
    <row r="20" spans="1:15" ht="11.25" customHeight="1">
      <c r="A20" s="7"/>
      <c r="B20" s="1" t="s">
        <v>17</v>
      </c>
      <c r="C20" s="55"/>
      <c r="D20" s="67">
        <f>D11+D19</f>
        <v>54.33</v>
      </c>
      <c r="E20" s="67">
        <f t="shared" ref="E20:O20" si="2">E11+E19</f>
        <v>39.67</v>
      </c>
      <c r="F20" s="67">
        <f t="shared" si="2"/>
        <v>203.41</v>
      </c>
      <c r="G20" s="67">
        <f t="shared" si="2"/>
        <v>1570.16</v>
      </c>
      <c r="H20" s="67">
        <f t="shared" si="2"/>
        <v>50.480000000000004</v>
      </c>
      <c r="I20" s="67">
        <f t="shared" si="2"/>
        <v>54.101500000000001</v>
      </c>
      <c r="J20" s="67">
        <f t="shared" si="2"/>
        <v>1.1419999999999999</v>
      </c>
      <c r="K20" s="67">
        <f t="shared" si="2"/>
        <v>4.9000000000000004</v>
      </c>
      <c r="L20" s="67">
        <f t="shared" si="2"/>
        <v>547.97</v>
      </c>
      <c r="M20" s="67">
        <f t="shared" si="2"/>
        <v>9.7799999999999994</v>
      </c>
      <c r="N20" s="67">
        <f t="shared" si="2"/>
        <v>238.78000000000003</v>
      </c>
      <c r="O20" s="67">
        <f t="shared" si="2"/>
        <v>670.62</v>
      </c>
    </row>
    <row r="21" spans="1: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P4" sqref="P4:AB21"/>
    </sheetView>
  </sheetViews>
  <sheetFormatPr defaultRowHeight="15"/>
  <cols>
    <col min="1" max="1" width="4.425781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</cols>
  <sheetData>
    <row r="1" spans="1:15">
      <c r="A1" s="17"/>
      <c r="B1" s="23" t="s">
        <v>104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17"/>
      <c r="B2" s="24" t="s">
        <v>41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7"/>
      <c r="B3" s="1" t="s">
        <v>0</v>
      </c>
      <c r="C3" s="64" t="s">
        <v>82</v>
      </c>
      <c r="D3" s="84" t="s">
        <v>14</v>
      </c>
      <c r="E3" s="85"/>
      <c r="F3" s="85"/>
      <c r="G3" s="86"/>
      <c r="H3" s="83" t="s">
        <v>1</v>
      </c>
      <c r="I3" s="83"/>
      <c r="J3" s="83"/>
      <c r="K3" s="83"/>
      <c r="L3" s="83" t="s">
        <v>15</v>
      </c>
      <c r="M3" s="83"/>
      <c r="N3" s="83"/>
      <c r="O3" s="83"/>
    </row>
    <row r="4" spans="1:15" ht="12.75" customHeight="1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 ht="15.75" customHeight="1">
      <c r="A5" s="46">
        <v>108</v>
      </c>
      <c r="B5" s="44" t="s">
        <v>76</v>
      </c>
      <c r="C5" s="45" t="s">
        <v>25</v>
      </c>
      <c r="D5" s="58">
        <v>7.44</v>
      </c>
      <c r="E5" s="58">
        <v>7.48</v>
      </c>
      <c r="F5" s="58">
        <v>36.5</v>
      </c>
      <c r="G5" s="58">
        <v>243</v>
      </c>
      <c r="H5" s="58">
        <v>1.34</v>
      </c>
      <c r="I5" s="58">
        <v>0.1</v>
      </c>
      <c r="J5" s="58">
        <v>0.16</v>
      </c>
      <c r="K5" s="58">
        <v>0.17</v>
      </c>
      <c r="L5" s="58">
        <v>136</v>
      </c>
      <c r="M5" s="58">
        <v>1.9</v>
      </c>
      <c r="N5" s="58">
        <v>28.61</v>
      </c>
      <c r="O5" s="58">
        <v>153.15</v>
      </c>
    </row>
    <row r="6" spans="1:15">
      <c r="A6" s="42">
        <v>508</v>
      </c>
      <c r="B6" s="58" t="s">
        <v>32</v>
      </c>
      <c r="C6" s="45">
        <v>200</v>
      </c>
      <c r="D6" s="58">
        <v>3.6</v>
      </c>
      <c r="E6" s="58">
        <v>3.3</v>
      </c>
      <c r="F6" s="58">
        <v>25</v>
      </c>
      <c r="G6" s="58">
        <v>144</v>
      </c>
      <c r="H6" s="58">
        <v>1.3</v>
      </c>
      <c r="I6" s="58">
        <v>0</v>
      </c>
      <c r="J6" s="58">
        <v>0.04</v>
      </c>
      <c r="K6" s="58">
        <v>0.11</v>
      </c>
      <c r="L6" s="58">
        <v>124</v>
      </c>
      <c r="M6" s="58">
        <v>0.8</v>
      </c>
      <c r="N6" s="58">
        <v>36.33</v>
      </c>
      <c r="O6" s="58">
        <v>108.9</v>
      </c>
    </row>
    <row r="7" spans="1:15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</row>
    <row r="8" spans="1:15">
      <c r="A8" s="46">
        <v>365</v>
      </c>
      <c r="B8" s="44" t="s">
        <v>19</v>
      </c>
      <c r="C8" s="49">
        <v>30</v>
      </c>
      <c r="D8" s="48">
        <v>0</v>
      </c>
      <c r="E8" s="48">
        <v>24.6</v>
      </c>
      <c r="F8" s="48">
        <v>0</v>
      </c>
      <c r="G8" s="48">
        <v>224.4</v>
      </c>
      <c r="H8" s="48">
        <v>0</v>
      </c>
      <c r="I8" s="48">
        <v>0.10199999999999999</v>
      </c>
      <c r="J8" s="48">
        <v>0</v>
      </c>
      <c r="K8" s="48">
        <v>0</v>
      </c>
      <c r="L8" s="48">
        <v>3.6</v>
      </c>
      <c r="M8" s="48">
        <v>0</v>
      </c>
      <c r="N8" s="48">
        <v>0</v>
      </c>
      <c r="O8" s="48">
        <v>4.8</v>
      </c>
    </row>
    <row r="9" spans="1:15">
      <c r="A9" s="46">
        <v>604</v>
      </c>
      <c r="B9" s="44" t="s">
        <v>106</v>
      </c>
      <c r="C9" s="49">
        <v>50</v>
      </c>
      <c r="D9" s="48">
        <v>3.75</v>
      </c>
      <c r="E9" s="48">
        <v>4.9000000000000004</v>
      </c>
      <c r="F9" s="48">
        <v>37.200000000000003</v>
      </c>
      <c r="G9" s="48">
        <v>208.5</v>
      </c>
      <c r="H9" s="48">
        <v>0</v>
      </c>
      <c r="I9" s="48">
        <v>0</v>
      </c>
      <c r="J9" s="48">
        <v>0.04</v>
      </c>
      <c r="K9" s="48">
        <v>0</v>
      </c>
      <c r="L9" s="48">
        <v>2.5000000000000001E-2</v>
      </c>
      <c r="M9" s="48">
        <v>1.05</v>
      </c>
      <c r="N9" s="48">
        <v>0</v>
      </c>
      <c r="O9" s="48">
        <v>0</v>
      </c>
    </row>
    <row r="10" spans="1:15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</row>
    <row r="11" spans="1:15" ht="18.75" customHeight="1">
      <c r="A11" s="7"/>
      <c r="B11" s="10" t="s">
        <v>16</v>
      </c>
      <c r="C11" s="45"/>
      <c r="D11" s="19">
        <f>D5+D6+D7+D8+D9+D10</f>
        <v>18.590000000000003</v>
      </c>
      <c r="E11" s="19">
        <f t="shared" ref="E11:O11" si="0">E5+E6+E7+E8+E9+E10</f>
        <v>41.28</v>
      </c>
      <c r="F11" s="19">
        <f t="shared" si="0"/>
        <v>132.69999999999999</v>
      </c>
      <c r="G11" s="19">
        <f t="shared" si="0"/>
        <v>981.4</v>
      </c>
      <c r="H11" s="19">
        <f t="shared" si="0"/>
        <v>20.64</v>
      </c>
      <c r="I11" s="19">
        <f t="shared" si="0"/>
        <v>0.20200000000000001</v>
      </c>
      <c r="J11" s="19">
        <f t="shared" si="0"/>
        <v>0.24000000000000002</v>
      </c>
      <c r="K11" s="19">
        <f t="shared" si="0"/>
        <v>0.28000000000000003</v>
      </c>
      <c r="L11" s="19">
        <f t="shared" si="0"/>
        <v>356.32499999999999</v>
      </c>
      <c r="M11" s="19">
        <f t="shared" si="0"/>
        <v>5.8500000000000005</v>
      </c>
      <c r="N11" s="19">
        <f t="shared" si="0"/>
        <v>91.64</v>
      </c>
      <c r="O11" s="19">
        <f t="shared" si="0"/>
        <v>313.95000000000005</v>
      </c>
    </row>
    <row r="12" spans="1:15" ht="12" customHeight="1">
      <c r="A12" s="7"/>
      <c r="B12" s="6" t="s">
        <v>9</v>
      </c>
      <c r="C12" s="4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32.25" customHeight="1">
      <c r="A13" s="46">
        <v>20</v>
      </c>
      <c r="B13" s="56" t="s">
        <v>119</v>
      </c>
      <c r="C13" s="63">
        <v>100</v>
      </c>
      <c r="D13" s="58">
        <v>3.4</v>
      </c>
      <c r="E13" s="58">
        <v>11.4</v>
      </c>
      <c r="F13" s="58">
        <v>10.9</v>
      </c>
      <c r="G13" s="58">
        <v>157</v>
      </c>
      <c r="H13" s="58">
        <v>11.3</v>
      </c>
      <c r="I13" s="58">
        <v>0.25</v>
      </c>
      <c r="J13" s="58">
        <v>0.13</v>
      </c>
      <c r="K13" s="58">
        <v>2.38</v>
      </c>
      <c r="L13" s="58">
        <v>20</v>
      </c>
      <c r="M13" s="58">
        <v>0.75</v>
      </c>
      <c r="N13" s="58">
        <v>16.63</v>
      </c>
      <c r="O13" s="58">
        <v>51.25</v>
      </c>
    </row>
    <row r="14" spans="1:15" ht="32.25" customHeight="1">
      <c r="A14" s="7">
        <v>71</v>
      </c>
      <c r="B14" s="44" t="s">
        <v>114</v>
      </c>
      <c r="C14" s="40">
        <v>250</v>
      </c>
      <c r="D14" s="58">
        <v>2.5</v>
      </c>
      <c r="E14" s="58">
        <v>4.9000000000000004</v>
      </c>
      <c r="F14" s="58">
        <v>14</v>
      </c>
      <c r="G14" s="58">
        <v>109</v>
      </c>
      <c r="H14" s="58">
        <v>0.6</v>
      </c>
      <c r="I14" s="58">
        <v>0.3</v>
      </c>
      <c r="J14" s="58">
        <v>0.3</v>
      </c>
      <c r="K14" s="58">
        <v>2.1</v>
      </c>
      <c r="L14" s="58">
        <v>18</v>
      </c>
      <c r="M14" s="58">
        <v>0.5</v>
      </c>
      <c r="N14" s="58">
        <v>18</v>
      </c>
      <c r="O14" s="58">
        <v>12</v>
      </c>
    </row>
    <row r="15" spans="1:15" ht="16.5" customHeight="1">
      <c r="A15" s="54">
        <v>219</v>
      </c>
      <c r="B15" s="46" t="s">
        <v>31</v>
      </c>
      <c r="C15" s="47">
        <v>150</v>
      </c>
      <c r="D15" s="48">
        <v>8.4</v>
      </c>
      <c r="E15" s="48">
        <v>5.4</v>
      </c>
      <c r="F15" s="48">
        <v>45</v>
      </c>
      <c r="G15" s="48">
        <v>258.8</v>
      </c>
      <c r="H15" s="48">
        <v>0</v>
      </c>
      <c r="I15" s="48">
        <v>25</v>
      </c>
      <c r="J15" s="48">
        <v>0.2</v>
      </c>
      <c r="K15" s="48">
        <v>0</v>
      </c>
      <c r="L15" s="48">
        <v>18</v>
      </c>
      <c r="M15" s="48">
        <v>2.2999999999999998</v>
      </c>
      <c r="N15" s="48">
        <v>133</v>
      </c>
      <c r="O15" s="48">
        <v>175</v>
      </c>
    </row>
    <row r="16" spans="1:15" ht="15.75" customHeight="1">
      <c r="A16" s="46">
        <v>161</v>
      </c>
      <c r="B16" s="46" t="s">
        <v>115</v>
      </c>
      <c r="C16" s="53" t="s">
        <v>113</v>
      </c>
      <c r="D16" s="48">
        <v>12</v>
      </c>
      <c r="E16" s="48">
        <v>10.4</v>
      </c>
      <c r="F16" s="48">
        <v>4.32</v>
      </c>
      <c r="G16" s="48">
        <v>160.47999999999999</v>
      </c>
      <c r="H16" s="48">
        <v>11.2</v>
      </c>
      <c r="I16" s="48">
        <v>0</v>
      </c>
      <c r="J16" s="48">
        <v>0.16</v>
      </c>
      <c r="K16" s="48">
        <v>1.2</v>
      </c>
      <c r="L16" s="48">
        <v>15.2</v>
      </c>
      <c r="M16" s="48">
        <v>4.4000000000000004</v>
      </c>
      <c r="N16" s="48">
        <v>42.4</v>
      </c>
      <c r="O16" s="48">
        <v>270</v>
      </c>
    </row>
    <row r="17" spans="1:15">
      <c r="A17" s="46">
        <v>282</v>
      </c>
      <c r="B17" s="46" t="s">
        <v>35</v>
      </c>
      <c r="C17" s="47">
        <v>200</v>
      </c>
      <c r="D17" s="48">
        <v>0.1</v>
      </c>
      <c r="E17" s="48">
        <v>0.1</v>
      </c>
      <c r="F17" s="48">
        <v>23</v>
      </c>
      <c r="G17" s="48">
        <v>66</v>
      </c>
      <c r="H17" s="48">
        <v>3.6</v>
      </c>
      <c r="I17" s="48">
        <v>0</v>
      </c>
      <c r="J17" s="48">
        <v>0</v>
      </c>
      <c r="K17" s="48">
        <v>0</v>
      </c>
      <c r="L17" s="48">
        <v>14</v>
      </c>
      <c r="M17" s="48">
        <v>0.4</v>
      </c>
      <c r="N17" s="48">
        <v>5.4</v>
      </c>
      <c r="O17" s="48">
        <v>3.89</v>
      </c>
    </row>
    <row r="18" spans="1:15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</row>
    <row r="19" spans="1:15">
      <c r="A19" s="7"/>
      <c r="B19" s="10" t="s">
        <v>16</v>
      </c>
      <c r="C19" s="40"/>
      <c r="D19" s="68">
        <f t="shared" ref="D19:O19" si="1">D13+D14+D16+D17+D18</f>
        <v>23.8</v>
      </c>
      <c r="E19" s="68">
        <f t="shared" si="1"/>
        <v>27.700000000000003</v>
      </c>
      <c r="F19" s="68">
        <f t="shared" si="1"/>
        <v>87.22</v>
      </c>
      <c r="G19" s="68">
        <f t="shared" si="1"/>
        <v>665.68000000000006</v>
      </c>
      <c r="H19" s="68">
        <f t="shared" si="1"/>
        <v>26.700000000000003</v>
      </c>
      <c r="I19" s="68">
        <f t="shared" si="1"/>
        <v>0.55000000000000004</v>
      </c>
      <c r="J19" s="68">
        <f t="shared" si="1"/>
        <v>0.69</v>
      </c>
      <c r="K19" s="68">
        <f t="shared" si="1"/>
        <v>5.6800000000000006</v>
      </c>
      <c r="L19" s="68">
        <f t="shared" si="1"/>
        <v>87.2</v>
      </c>
      <c r="M19" s="68">
        <f t="shared" si="1"/>
        <v>7.2500000000000009</v>
      </c>
      <c r="N19" s="68">
        <f t="shared" si="1"/>
        <v>114.43</v>
      </c>
      <c r="O19" s="68">
        <f t="shared" si="1"/>
        <v>420.14</v>
      </c>
    </row>
    <row r="20" spans="1:15">
      <c r="A20" s="7"/>
      <c r="B20" s="1" t="s">
        <v>17</v>
      </c>
      <c r="C20" s="45"/>
      <c r="D20" s="67">
        <f t="shared" ref="D20:O20" si="2">D11+D19</f>
        <v>42.39</v>
      </c>
      <c r="E20" s="67">
        <f t="shared" si="2"/>
        <v>68.98</v>
      </c>
      <c r="F20" s="67">
        <f t="shared" si="2"/>
        <v>219.92</v>
      </c>
      <c r="G20" s="67">
        <f t="shared" si="2"/>
        <v>1647.08</v>
      </c>
      <c r="H20" s="67">
        <f t="shared" si="2"/>
        <v>47.34</v>
      </c>
      <c r="I20" s="67">
        <f t="shared" si="2"/>
        <v>0.752</v>
      </c>
      <c r="J20" s="67">
        <f t="shared" si="2"/>
        <v>0.92999999999999994</v>
      </c>
      <c r="K20" s="67">
        <f t="shared" si="2"/>
        <v>5.9600000000000009</v>
      </c>
      <c r="L20" s="67">
        <f t="shared" si="2"/>
        <v>443.52499999999998</v>
      </c>
      <c r="M20" s="67">
        <f t="shared" si="2"/>
        <v>13.100000000000001</v>
      </c>
      <c r="N20" s="67">
        <f t="shared" si="2"/>
        <v>206.07</v>
      </c>
      <c r="O20" s="67">
        <f t="shared" si="2"/>
        <v>734.09</v>
      </c>
    </row>
    <row r="21" spans="1: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C14" sqref="C14"/>
    </sheetView>
  </sheetViews>
  <sheetFormatPr defaultRowHeight="15"/>
  <cols>
    <col min="1" max="1" width="4.4257812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</cols>
  <sheetData>
    <row r="1" spans="1:15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17"/>
      <c r="B2" s="24" t="s">
        <v>43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7"/>
      <c r="B3" s="1" t="s">
        <v>0</v>
      </c>
      <c r="C3" s="64" t="s">
        <v>82</v>
      </c>
      <c r="D3" s="84" t="s">
        <v>14</v>
      </c>
      <c r="E3" s="85"/>
      <c r="F3" s="85"/>
      <c r="G3" s="86"/>
      <c r="H3" s="83" t="s">
        <v>1</v>
      </c>
      <c r="I3" s="83"/>
      <c r="J3" s="83"/>
      <c r="K3" s="83"/>
      <c r="L3" s="83" t="s">
        <v>15</v>
      </c>
      <c r="M3" s="83"/>
      <c r="N3" s="83"/>
      <c r="O3" s="83"/>
    </row>
    <row r="4" spans="1:1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 ht="19.5" customHeight="1">
      <c r="A5" s="46">
        <v>104</v>
      </c>
      <c r="B5" s="44" t="s">
        <v>77</v>
      </c>
      <c r="C5" s="40" t="s">
        <v>25</v>
      </c>
      <c r="D5" s="58">
        <v>7.9</v>
      </c>
      <c r="E5" s="58">
        <v>8.1999999999999993</v>
      </c>
      <c r="F5" s="58">
        <v>35</v>
      </c>
      <c r="G5" s="58">
        <v>246.17</v>
      </c>
      <c r="H5" s="58">
        <v>0.4</v>
      </c>
      <c r="I5" s="58">
        <v>0</v>
      </c>
      <c r="J5" s="58">
        <v>7.0000000000000007E-2</v>
      </c>
      <c r="K5" s="58">
        <v>0.2</v>
      </c>
      <c r="L5" s="58">
        <v>153</v>
      </c>
      <c r="M5" s="58">
        <v>2.4</v>
      </c>
      <c r="N5" s="58">
        <v>8.4</v>
      </c>
      <c r="O5" s="58">
        <v>50</v>
      </c>
    </row>
    <row r="6" spans="1:15" ht="21" customHeight="1">
      <c r="A6" s="54">
        <v>296</v>
      </c>
      <c r="B6" s="44" t="s">
        <v>30</v>
      </c>
      <c r="C6" s="45">
        <v>200</v>
      </c>
      <c r="D6" s="46">
        <v>1.6</v>
      </c>
      <c r="E6" s="46">
        <v>1.6</v>
      </c>
      <c r="F6" s="46">
        <v>17</v>
      </c>
      <c r="G6" s="46">
        <v>89.32</v>
      </c>
      <c r="H6" s="46">
        <v>1.4</v>
      </c>
      <c r="I6" s="46">
        <v>4.2</v>
      </c>
      <c r="J6" s="46">
        <v>0.1</v>
      </c>
      <c r="K6" s="46">
        <v>0.3</v>
      </c>
      <c r="L6" s="46">
        <v>63.9</v>
      </c>
      <c r="M6" s="46">
        <v>0</v>
      </c>
      <c r="N6" s="46">
        <v>8.6999999999999993</v>
      </c>
      <c r="O6" s="46">
        <v>40</v>
      </c>
    </row>
    <row r="7" spans="1:15" ht="18.75" customHeight="1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</row>
    <row r="8" spans="1:15" ht="18.75" customHeight="1">
      <c r="A8" s="46">
        <v>602</v>
      </c>
      <c r="B8" s="44" t="s">
        <v>105</v>
      </c>
      <c r="C8" s="49">
        <v>50</v>
      </c>
      <c r="D8" s="48">
        <v>1.4</v>
      </c>
      <c r="E8" s="48">
        <v>1.65</v>
      </c>
      <c r="F8" s="48">
        <v>38.65</v>
      </c>
      <c r="G8" s="48">
        <v>177</v>
      </c>
      <c r="H8" s="48">
        <v>0</v>
      </c>
      <c r="I8" s="48">
        <v>1.5E-3</v>
      </c>
      <c r="J8" s="48">
        <v>0</v>
      </c>
      <c r="K8" s="48">
        <v>0</v>
      </c>
      <c r="L8" s="48">
        <v>8</v>
      </c>
      <c r="M8" s="48">
        <v>0.75</v>
      </c>
      <c r="N8" s="48">
        <v>0</v>
      </c>
      <c r="O8" s="48">
        <v>0</v>
      </c>
    </row>
    <row r="9" spans="1:15" ht="21" customHeight="1">
      <c r="A9" s="46">
        <v>366</v>
      </c>
      <c r="B9" s="44" t="s">
        <v>21</v>
      </c>
      <c r="C9" s="49">
        <v>15</v>
      </c>
      <c r="D9" s="48">
        <v>3.9</v>
      </c>
      <c r="E9" s="48">
        <v>3.9</v>
      </c>
      <c r="F9" s="48">
        <v>0</v>
      </c>
      <c r="G9" s="48">
        <v>51.6</v>
      </c>
      <c r="H9" s="48">
        <v>0</v>
      </c>
      <c r="I9" s="48">
        <v>19</v>
      </c>
      <c r="J9" s="48">
        <v>0</v>
      </c>
      <c r="K9" s="48">
        <v>0</v>
      </c>
      <c r="L9" s="48">
        <v>142.5</v>
      </c>
      <c r="M9" s="48">
        <v>0</v>
      </c>
      <c r="N9" s="48">
        <v>6.8</v>
      </c>
      <c r="O9" s="48">
        <v>84.5</v>
      </c>
    </row>
    <row r="10" spans="1:15">
      <c r="A10" s="46">
        <v>532</v>
      </c>
      <c r="B10" s="44" t="s">
        <v>107</v>
      </c>
      <c r="C10" s="45">
        <v>200</v>
      </c>
      <c r="D10" s="48">
        <v>0.1</v>
      </c>
      <c r="E10" s="48">
        <v>0</v>
      </c>
      <c r="F10" s="48">
        <v>25.4</v>
      </c>
      <c r="G10" s="48">
        <v>110</v>
      </c>
      <c r="H10" s="48">
        <v>4</v>
      </c>
      <c r="I10" s="48">
        <v>0.02</v>
      </c>
      <c r="J10" s="48">
        <v>0.02</v>
      </c>
      <c r="K10" s="48">
        <v>0</v>
      </c>
      <c r="L10" s="48">
        <v>14</v>
      </c>
      <c r="M10" s="48">
        <v>0.04</v>
      </c>
      <c r="N10" s="48">
        <v>0</v>
      </c>
      <c r="O10" s="48">
        <v>0</v>
      </c>
    </row>
    <row r="11" spans="1:15" ht="16.5" customHeight="1">
      <c r="A11" s="7"/>
      <c r="B11" s="10" t="s">
        <v>16</v>
      </c>
      <c r="C11" s="45"/>
      <c r="D11" s="19">
        <f t="shared" ref="D11:O11" si="0">SUM(D5:D10)</f>
        <v>18.100000000000001</v>
      </c>
      <c r="E11" s="19">
        <f t="shared" si="0"/>
        <v>15.75</v>
      </c>
      <c r="F11" s="19">
        <f t="shared" si="0"/>
        <v>135.05000000000001</v>
      </c>
      <c r="G11" s="19">
        <f t="shared" si="0"/>
        <v>768.09</v>
      </c>
      <c r="H11" s="19">
        <f t="shared" si="0"/>
        <v>5.8</v>
      </c>
      <c r="I11" s="19">
        <f t="shared" si="0"/>
        <v>23.221499999999999</v>
      </c>
      <c r="J11" s="19">
        <f t="shared" si="0"/>
        <v>0.19</v>
      </c>
      <c r="K11" s="19">
        <f t="shared" si="0"/>
        <v>0.5</v>
      </c>
      <c r="L11" s="19">
        <f t="shared" si="0"/>
        <v>390.1</v>
      </c>
      <c r="M11" s="19">
        <f t="shared" si="0"/>
        <v>3.59</v>
      </c>
      <c r="N11" s="19">
        <f t="shared" si="0"/>
        <v>37.1</v>
      </c>
      <c r="O11" s="19">
        <f t="shared" si="0"/>
        <v>205.1</v>
      </c>
    </row>
    <row r="12" spans="1:15" ht="12.75" customHeight="1">
      <c r="A12" s="7"/>
      <c r="B12" s="6" t="s">
        <v>9</v>
      </c>
      <c r="C12" s="4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26.25" customHeight="1">
      <c r="A13" s="75">
        <v>18</v>
      </c>
      <c r="B13" s="56" t="s">
        <v>54</v>
      </c>
      <c r="C13" s="45">
        <v>60</v>
      </c>
      <c r="D13" s="48">
        <v>0.59</v>
      </c>
      <c r="E13" s="48">
        <v>3.07</v>
      </c>
      <c r="F13" s="48">
        <v>2.7</v>
      </c>
      <c r="G13" s="48">
        <v>39.49</v>
      </c>
      <c r="H13" s="48">
        <v>10.5</v>
      </c>
      <c r="I13" s="48">
        <v>0</v>
      </c>
      <c r="J13" s="48">
        <v>0</v>
      </c>
      <c r="K13" s="48">
        <v>0</v>
      </c>
      <c r="L13" s="48">
        <v>18.29</v>
      </c>
      <c r="M13" s="48">
        <v>0.45</v>
      </c>
      <c r="N13" s="48">
        <v>18.600000000000001</v>
      </c>
      <c r="O13" s="48">
        <v>28.6</v>
      </c>
    </row>
    <row r="14" spans="1:15" ht="24.75" customHeight="1">
      <c r="A14" s="7">
        <v>41</v>
      </c>
      <c r="B14" s="57" t="s">
        <v>101</v>
      </c>
      <c r="C14" s="73" t="s">
        <v>99</v>
      </c>
      <c r="D14" s="48">
        <v>10.26</v>
      </c>
      <c r="E14" s="48">
        <v>10.62</v>
      </c>
      <c r="F14" s="48">
        <v>11.72</v>
      </c>
      <c r="G14" s="48">
        <v>183.69</v>
      </c>
      <c r="H14" s="48">
        <v>5.57</v>
      </c>
      <c r="I14" s="48">
        <v>24</v>
      </c>
      <c r="J14" s="48">
        <v>7.0000000000000007E-2</v>
      </c>
      <c r="K14" s="48">
        <v>0.1</v>
      </c>
      <c r="L14" s="48">
        <v>34</v>
      </c>
      <c r="M14" s="48">
        <v>1.3</v>
      </c>
      <c r="N14" s="48">
        <v>32</v>
      </c>
      <c r="O14" s="48">
        <v>41</v>
      </c>
    </row>
    <row r="15" spans="1:15" ht="12.75" customHeight="1">
      <c r="A15" s="46">
        <v>224</v>
      </c>
      <c r="B15" s="44" t="s">
        <v>24</v>
      </c>
      <c r="C15" s="65">
        <v>100</v>
      </c>
      <c r="D15" s="58">
        <v>2.7</v>
      </c>
      <c r="E15" s="58">
        <v>4.7</v>
      </c>
      <c r="F15" s="58">
        <v>19</v>
      </c>
      <c r="G15" s="58">
        <v>145</v>
      </c>
      <c r="H15" s="58">
        <v>7.3</v>
      </c>
      <c r="I15" s="58">
        <v>25</v>
      </c>
      <c r="J15" s="58">
        <v>0</v>
      </c>
      <c r="K15" s="58">
        <v>0</v>
      </c>
      <c r="L15" s="58">
        <v>2.5</v>
      </c>
      <c r="M15" s="58">
        <v>0.4</v>
      </c>
      <c r="N15" s="58">
        <v>18</v>
      </c>
      <c r="O15" s="58">
        <v>50.7</v>
      </c>
    </row>
    <row r="16" spans="1:15" ht="18.75" customHeight="1">
      <c r="A16" s="46">
        <v>161</v>
      </c>
      <c r="B16" s="46" t="s">
        <v>116</v>
      </c>
      <c r="C16" s="53" t="s">
        <v>113</v>
      </c>
      <c r="D16" s="48">
        <v>10</v>
      </c>
      <c r="E16" s="48">
        <v>5.9</v>
      </c>
      <c r="F16" s="48">
        <v>5.5</v>
      </c>
      <c r="G16" s="48">
        <v>117.8</v>
      </c>
      <c r="H16" s="48">
        <v>6</v>
      </c>
      <c r="I16" s="48">
        <v>0</v>
      </c>
      <c r="J16" s="48">
        <v>0.1</v>
      </c>
      <c r="K16" s="48">
        <v>3.1</v>
      </c>
      <c r="L16" s="48">
        <v>27</v>
      </c>
      <c r="M16" s="48">
        <v>0.9</v>
      </c>
      <c r="N16" s="48">
        <v>47</v>
      </c>
      <c r="O16" s="48">
        <v>119</v>
      </c>
    </row>
    <row r="17" spans="1:15">
      <c r="A17" s="58">
        <v>527</v>
      </c>
      <c r="B17" s="44" t="s">
        <v>75</v>
      </c>
      <c r="C17" s="40">
        <v>200</v>
      </c>
      <c r="D17" s="58">
        <v>0.4</v>
      </c>
      <c r="E17" s="58">
        <v>0</v>
      </c>
      <c r="F17" s="58">
        <v>20</v>
      </c>
      <c r="G17" s="58">
        <v>82.5</v>
      </c>
      <c r="H17" s="58">
        <v>0.4</v>
      </c>
      <c r="I17" s="58">
        <v>0</v>
      </c>
      <c r="J17" s="58">
        <v>0</v>
      </c>
      <c r="K17" s="58">
        <v>0</v>
      </c>
      <c r="L17" s="58">
        <v>0</v>
      </c>
      <c r="M17" s="58">
        <v>36</v>
      </c>
      <c r="N17" s="58">
        <v>5.4</v>
      </c>
      <c r="O17" s="58">
        <v>3.89</v>
      </c>
    </row>
    <row r="18" spans="1:15" ht="12.75" customHeight="1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</row>
    <row r="19" spans="1:15" ht="12.75" customHeight="1">
      <c r="A19" s="7"/>
      <c r="B19" s="10" t="s">
        <v>16</v>
      </c>
      <c r="C19" s="69"/>
      <c r="D19" s="68">
        <f>D13+D14+D15+D16+D17+D18</f>
        <v>29.75</v>
      </c>
      <c r="E19" s="68">
        <f t="shared" ref="E19:O19" si="1">E13+E14+E15+E16+E17+E18</f>
        <v>25.189999999999998</v>
      </c>
      <c r="F19" s="68">
        <f t="shared" si="1"/>
        <v>93.92</v>
      </c>
      <c r="G19" s="68">
        <f t="shared" si="1"/>
        <v>741.68000000000006</v>
      </c>
      <c r="H19" s="68">
        <f t="shared" si="1"/>
        <v>29.77</v>
      </c>
      <c r="I19" s="68">
        <f t="shared" si="1"/>
        <v>49</v>
      </c>
      <c r="J19" s="68">
        <f t="shared" si="1"/>
        <v>0.27</v>
      </c>
      <c r="K19" s="68">
        <f t="shared" si="1"/>
        <v>3.2</v>
      </c>
      <c r="L19" s="68">
        <f t="shared" si="1"/>
        <v>101.78999999999999</v>
      </c>
      <c r="M19" s="68">
        <f t="shared" si="1"/>
        <v>40.25</v>
      </c>
      <c r="N19" s="68">
        <f t="shared" si="1"/>
        <v>153</v>
      </c>
      <c r="O19" s="68">
        <f t="shared" si="1"/>
        <v>326.19</v>
      </c>
    </row>
    <row r="20" spans="1:15">
      <c r="A20" s="7"/>
      <c r="B20" s="1" t="s">
        <v>17</v>
      </c>
      <c r="C20" s="66"/>
      <c r="D20" s="67">
        <f>D11+D19</f>
        <v>47.85</v>
      </c>
      <c r="E20" s="67">
        <f t="shared" ref="E20:O20" si="2">E11+E19</f>
        <v>40.94</v>
      </c>
      <c r="F20" s="67">
        <f t="shared" si="2"/>
        <v>228.97000000000003</v>
      </c>
      <c r="G20" s="67">
        <f t="shared" si="2"/>
        <v>1509.77</v>
      </c>
      <c r="H20" s="67">
        <f t="shared" si="2"/>
        <v>35.57</v>
      </c>
      <c r="I20" s="67">
        <f t="shared" si="2"/>
        <v>72.221499999999992</v>
      </c>
      <c r="J20" s="67">
        <f t="shared" si="2"/>
        <v>0.46</v>
      </c>
      <c r="K20" s="67">
        <f t="shared" si="2"/>
        <v>3.7</v>
      </c>
      <c r="L20" s="67">
        <f t="shared" si="2"/>
        <v>491.89</v>
      </c>
      <c r="M20" s="67">
        <f t="shared" si="2"/>
        <v>43.84</v>
      </c>
      <c r="N20" s="67">
        <f t="shared" si="2"/>
        <v>190.1</v>
      </c>
      <c r="O20" s="67">
        <f t="shared" si="2"/>
        <v>531.29</v>
      </c>
    </row>
    <row r="21" spans="1: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>
      <c r="D22" s="11"/>
      <c r="E22" s="11"/>
      <c r="F22" s="11"/>
      <c r="G22" s="11"/>
      <c r="H22" s="11"/>
      <c r="I22" s="11"/>
      <c r="J22" s="11"/>
      <c r="K22" s="11"/>
      <c r="L22" s="11"/>
    </row>
    <row r="23" spans="1:15">
      <c r="D23" s="4"/>
      <c r="E23" s="4"/>
      <c r="F23" s="4"/>
      <c r="G23" s="4"/>
      <c r="H23" s="4"/>
      <c r="I23" s="4"/>
      <c r="J23" s="4"/>
      <c r="K23" s="4"/>
      <c r="L23" s="4"/>
    </row>
    <row r="24" spans="1:15">
      <c r="D24" s="4"/>
      <c r="E24" s="4"/>
      <c r="F24" s="4"/>
      <c r="G24" s="4"/>
      <c r="H24" s="4"/>
      <c r="I24" s="4"/>
      <c r="J24" s="4"/>
      <c r="K24" s="4"/>
      <c r="L24" s="4"/>
    </row>
  </sheetData>
  <mergeCells count="3">
    <mergeCell ref="D3:G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C13" sqref="C13"/>
    </sheetView>
  </sheetViews>
  <sheetFormatPr defaultRowHeight="15"/>
  <cols>
    <col min="1" max="1" width="4.425781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</cols>
  <sheetData>
    <row r="1" spans="1:15">
      <c r="A1" s="17"/>
      <c r="B1" s="23" t="s">
        <v>103</v>
      </c>
      <c r="C1" s="23"/>
      <c r="D1" s="1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2.75" customHeight="1">
      <c r="A2" s="17"/>
      <c r="B2" s="24" t="s">
        <v>45</v>
      </c>
      <c r="C2" s="23"/>
      <c r="D2" s="1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2.75" customHeight="1">
      <c r="A3" s="7"/>
      <c r="B3" s="1" t="s">
        <v>0</v>
      </c>
      <c r="C3" s="64" t="s">
        <v>82</v>
      </c>
      <c r="D3" s="84" t="s">
        <v>14</v>
      </c>
      <c r="E3" s="85"/>
      <c r="F3" s="85"/>
      <c r="G3" s="86"/>
      <c r="H3" s="83" t="s">
        <v>1</v>
      </c>
      <c r="I3" s="83"/>
      <c r="J3" s="83"/>
      <c r="K3" s="83"/>
      <c r="L3" s="83" t="s">
        <v>15</v>
      </c>
      <c r="M3" s="83"/>
      <c r="N3" s="83"/>
      <c r="O3" s="83"/>
    </row>
    <row r="4" spans="1:15" ht="12" customHeight="1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83</v>
      </c>
      <c r="J4" s="1" t="s">
        <v>6</v>
      </c>
      <c r="K4" s="1" t="s">
        <v>84</v>
      </c>
      <c r="L4" s="1" t="s">
        <v>8</v>
      </c>
      <c r="M4" s="1" t="s">
        <v>13</v>
      </c>
      <c r="N4" s="1" t="s">
        <v>85</v>
      </c>
      <c r="O4" s="1" t="s">
        <v>86</v>
      </c>
    </row>
    <row r="5" spans="1:15">
      <c r="A5" s="46">
        <v>112</v>
      </c>
      <c r="B5" s="44" t="s">
        <v>78</v>
      </c>
      <c r="C5" s="45" t="s">
        <v>25</v>
      </c>
      <c r="D5" s="48">
        <v>7.44</v>
      </c>
      <c r="E5" s="48">
        <v>7.48</v>
      </c>
      <c r="F5" s="48">
        <v>36.5</v>
      </c>
      <c r="G5" s="48">
        <v>243</v>
      </c>
      <c r="H5" s="48">
        <v>1.34</v>
      </c>
      <c r="I5" s="48">
        <v>32.4</v>
      </c>
      <c r="J5" s="48">
        <v>0.14399999999999999</v>
      </c>
      <c r="K5" s="48">
        <v>0.1</v>
      </c>
      <c r="L5" s="48">
        <v>136.19999999999999</v>
      </c>
      <c r="M5" s="48">
        <v>0.5</v>
      </c>
      <c r="N5" s="48">
        <v>47.8</v>
      </c>
      <c r="O5" s="48">
        <v>187</v>
      </c>
    </row>
    <row r="6" spans="1:15">
      <c r="A6" s="46">
        <v>287</v>
      </c>
      <c r="B6" s="44" t="s">
        <v>37</v>
      </c>
      <c r="C6" s="45">
        <v>200</v>
      </c>
      <c r="D6" s="48">
        <v>1.4</v>
      </c>
      <c r="E6" s="48">
        <v>1.6</v>
      </c>
      <c r="F6" s="48">
        <v>17</v>
      </c>
      <c r="G6" s="48">
        <v>108.69</v>
      </c>
      <c r="H6" s="48">
        <v>2.8</v>
      </c>
      <c r="I6" s="48">
        <v>8.4</v>
      </c>
      <c r="J6" s="48">
        <v>0.1</v>
      </c>
      <c r="K6" s="48">
        <v>0.1</v>
      </c>
      <c r="L6" s="48">
        <v>121</v>
      </c>
      <c r="M6" s="48">
        <v>0.1</v>
      </c>
      <c r="N6" s="48">
        <v>15</v>
      </c>
      <c r="O6" s="48">
        <v>91</v>
      </c>
    </row>
    <row r="7" spans="1:15">
      <c r="A7" s="46"/>
      <c r="B7" s="44" t="s">
        <v>20</v>
      </c>
      <c r="C7" s="49">
        <v>40</v>
      </c>
      <c r="D7" s="48">
        <v>3.2</v>
      </c>
      <c r="E7" s="48">
        <v>0.4</v>
      </c>
      <c r="F7" s="48">
        <v>19</v>
      </c>
      <c r="G7" s="48">
        <v>94</v>
      </c>
      <c r="H7" s="48">
        <v>0</v>
      </c>
      <c r="I7" s="48">
        <v>0</v>
      </c>
      <c r="J7" s="48">
        <v>0</v>
      </c>
      <c r="K7" s="48">
        <v>0</v>
      </c>
      <c r="L7" s="48">
        <v>8.6999999999999993</v>
      </c>
      <c r="M7" s="48">
        <v>0.4</v>
      </c>
      <c r="N7" s="48">
        <v>13.2</v>
      </c>
      <c r="O7" s="48">
        <v>30.6</v>
      </c>
    </row>
    <row r="8" spans="1:15">
      <c r="A8" s="44">
        <v>365</v>
      </c>
      <c r="B8" s="44" t="s">
        <v>62</v>
      </c>
      <c r="C8" s="49">
        <v>30</v>
      </c>
      <c r="D8" s="44">
        <v>1.2</v>
      </c>
      <c r="E8" s="44">
        <v>0</v>
      </c>
      <c r="F8" s="44">
        <v>20.6</v>
      </c>
      <c r="G8" s="44">
        <v>80</v>
      </c>
      <c r="H8" s="44">
        <v>0.42</v>
      </c>
      <c r="I8" s="44">
        <v>0.15</v>
      </c>
      <c r="J8" s="44">
        <v>0</v>
      </c>
      <c r="K8" s="44">
        <v>0</v>
      </c>
      <c r="L8" s="44">
        <v>2.4</v>
      </c>
      <c r="M8" s="44">
        <v>0.2</v>
      </c>
      <c r="N8" s="44">
        <v>4.2</v>
      </c>
      <c r="O8" s="44">
        <v>15.4</v>
      </c>
    </row>
    <row r="9" spans="1:15">
      <c r="A9" s="46">
        <v>604</v>
      </c>
      <c r="B9" s="44" t="s">
        <v>106</v>
      </c>
      <c r="C9" s="49">
        <v>50</v>
      </c>
      <c r="D9" s="48">
        <v>3.75</v>
      </c>
      <c r="E9" s="48">
        <v>4.9000000000000004</v>
      </c>
      <c r="F9" s="48">
        <v>37.200000000000003</v>
      </c>
      <c r="G9" s="48">
        <v>208.5</v>
      </c>
      <c r="H9" s="48">
        <v>0</v>
      </c>
      <c r="I9" s="48">
        <v>0</v>
      </c>
      <c r="J9" s="48">
        <v>0.04</v>
      </c>
      <c r="K9" s="48">
        <v>0</v>
      </c>
      <c r="L9" s="48">
        <v>2.5000000000000001E-2</v>
      </c>
      <c r="M9" s="48">
        <v>1.05</v>
      </c>
      <c r="N9" s="48">
        <v>0</v>
      </c>
      <c r="O9" s="48">
        <v>0</v>
      </c>
    </row>
    <row r="10" spans="1:15">
      <c r="A10" s="46">
        <v>89</v>
      </c>
      <c r="B10" s="44" t="s">
        <v>90</v>
      </c>
      <c r="C10" s="45">
        <v>150</v>
      </c>
      <c r="D10" s="48">
        <v>0.6</v>
      </c>
      <c r="E10" s="48">
        <v>0.6</v>
      </c>
      <c r="F10" s="48">
        <v>15</v>
      </c>
      <c r="G10" s="48">
        <v>67.5</v>
      </c>
      <c r="H10" s="48">
        <v>18</v>
      </c>
      <c r="I10" s="48">
        <v>0</v>
      </c>
      <c r="J10" s="48">
        <v>0</v>
      </c>
      <c r="K10" s="48">
        <v>0</v>
      </c>
      <c r="L10" s="48">
        <v>84</v>
      </c>
      <c r="M10" s="48">
        <v>1.7</v>
      </c>
      <c r="N10" s="48">
        <v>13.5</v>
      </c>
      <c r="O10" s="48">
        <v>16.5</v>
      </c>
    </row>
    <row r="11" spans="1:15" ht="12.75" customHeight="1">
      <c r="A11" s="7"/>
      <c r="B11" s="10" t="s">
        <v>16</v>
      </c>
      <c r="C11" s="45"/>
      <c r="D11" s="19">
        <f t="shared" ref="D11:O11" si="0">SUM(D5:D10)</f>
        <v>17.59</v>
      </c>
      <c r="E11" s="19">
        <f t="shared" si="0"/>
        <v>14.98</v>
      </c>
      <c r="F11" s="19">
        <f t="shared" si="0"/>
        <v>145.30000000000001</v>
      </c>
      <c r="G11" s="19">
        <f t="shared" si="0"/>
        <v>801.69</v>
      </c>
      <c r="H11" s="19">
        <f t="shared" si="0"/>
        <v>22.56</v>
      </c>
      <c r="I11" s="19">
        <f t="shared" si="0"/>
        <v>40.949999999999996</v>
      </c>
      <c r="J11" s="19">
        <f t="shared" si="0"/>
        <v>0.28399999999999997</v>
      </c>
      <c r="K11" s="19">
        <f t="shared" si="0"/>
        <v>0.2</v>
      </c>
      <c r="L11" s="19">
        <f t="shared" si="0"/>
        <v>352.32499999999993</v>
      </c>
      <c r="M11" s="19">
        <f t="shared" si="0"/>
        <v>3.95</v>
      </c>
      <c r="N11" s="19">
        <f t="shared" si="0"/>
        <v>93.7</v>
      </c>
      <c r="O11" s="19">
        <f t="shared" si="0"/>
        <v>340.5</v>
      </c>
    </row>
    <row r="12" spans="1:15" ht="12" customHeight="1">
      <c r="A12" s="7"/>
      <c r="B12" s="6" t="s">
        <v>9</v>
      </c>
      <c r="C12" s="40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30.75" customHeight="1">
      <c r="A13" s="46">
        <v>2</v>
      </c>
      <c r="B13" s="56" t="s">
        <v>68</v>
      </c>
      <c r="C13" s="41">
        <v>80</v>
      </c>
      <c r="D13" s="58">
        <v>1.2</v>
      </c>
      <c r="E13" s="58">
        <v>4.4000000000000004</v>
      </c>
      <c r="F13" s="58">
        <v>6.7</v>
      </c>
      <c r="G13" s="58">
        <v>71.2</v>
      </c>
      <c r="H13" s="58">
        <v>4.5999999999999996</v>
      </c>
      <c r="I13" s="58">
        <v>0.3</v>
      </c>
      <c r="J13" s="58">
        <v>0</v>
      </c>
      <c r="K13" s="58">
        <v>4.7</v>
      </c>
      <c r="L13" s="58">
        <v>26</v>
      </c>
      <c r="M13" s="58">
        <v>1</v>
      </c>
      <c r="N13" s="58">
        <v>18.7</v>
      </c>
      <c r="O13" s="58">
        <v>37.299999999999997</v>
      </c>
    </row>
    <row r="14" spans="1:15" ht="25.5" customHeight="1">
      <c r="A14" s="46">
        <v>48</v>
      </c>
      <c r="B14" s="43" t="s">
        <v>79</v>
      </c>
      <c r="C14" s="38" t="s">
        <v>80</v>
      </c>
      <c r="D14" s="58">
        <v>8.8000000000000007</v>
      </c>
      <c r="E14" s="58">
        <v>7.4</v>
      </c>
      <c r="F14" s="58">
        <v>12.06</v>
      </c>
      <c r="G14" s="58">
        <v>150.09</v>
      </c>
      <c r="H14" s="58">
        <v>9.0299999999999994</v>
      </c>
      <c r="I14" s="58">
        <v>0</v>
      </c>
      <c r="J14" s="58">
        <v>9.6000000000000002E-2</v>
      </c>
      <c r="K14" s="58">
        <v>0.3</v>
      </c>
      <c r="L14" s="58">
        <v>13</v>
      </c>
      <c r="M14" s="58">
        <v>1.3</v>
      </c>
      <c r="N14" s="58">
        <v>23</v>
      </c>
      <c r="O14" s="58">
        <v>95</v>
      </c>
    </row>
    <row r="15" spans="1:15" ht="22.5" customHeight="1">
      <c r="A15" s="7">
        <v>205</v>
      </c>
      <c r="B15" s="43" t="s">
        <v>117</v>
      </c>
      <c r="C15" s="40" t="s">
        <v>118</v>
      </c>
      <c r="D15" s="58">
        <v>12.5</v>
      </c>
      <c r="E15" s="58">
        <v>14.34</v>
      </c>
      <c r="F15" s="58">
        <v>5.88</v>
      </c>
      <c r="G15" s="58">
        <v>202.58</v>
      </c>
      <c r="H15" s="58">
        <v>1.74</v>
      </c>
      <c r="I15" s="58">
        <v>0</v>
      </c>
      <c r="J15" s="58">
        <v>0.05</v>
      </c>
      <c r="K15" s="58">
        <v>10</v>
      </c>
      <c r="L15" s="58">
        <v>12.51</v>
      </c>
      <c r="M15" s="58">
        <v>2.14</v>
      </c>
      <c r="N15" s="58">
        <v>12.1</v>
      </c>
      <c r="O15" s="58">
        <v>100</v>
      </c>
    </row>
    <row r="16" spans="1:15">
      <c r="A16" s="54">
        <v>219</v>
      </c>
      <c r="B16" s="58" t="s">
        <v>120</v>
      </c>
      <c r="C16" s="40">
        <v>150</v>
      </c>
      <c r="D16" s="58">
        <v>5.5</v>
      </c>
      <c r="E16" s="58">
        <v>5.3</v>
      </c>
      <c r="F16" s="58">
        <v>35</v>
      </c>
      <c r="G16" s="58">
        <v>211.1</v>
      </c>
      <c r="H16" s="58">
        <v>0</v>
      </c>
      <c r="I16" s="58">
        <v>0</v>
      </c>
      <c r="J16" s="58">
        <v>0.1</v>
      </c>
      <c r="K16" s="58">
        <v>1</v>
      </c>
      <c r="L16" s="58">
        <v>11</v>
      </c>
      <c r="M16" s="58">
        <v>0.9</v>
      </c>
      <c r="N16" s="58">
        <v>17</v>
      </c>
      <c r="O16" s="58">
        <v>47</v>
      </c>
    </row>
    <row r="17" spans="1:15">
      <c r="A17" s="46">
        <v>280</v>
      </c>
      <c r="B17" s="58" t="s">
        <v>33</v>
      </c>
      <c r="C17" s="71">
        <v>200</v>
      </c>
      <c r="D17" s="58">
        <v>0.3</v>
      </c>
      <c r="E17" s="58">
        <v>0</v>
      </c>
      <c r="F17" s="58">
        <v>20.100000000000001</v>
      </c>
      <c r="G17" s="58">
        <v>81</v>
      </c>
      <c r="H17" s="58">
        <v>0.8</v>
      </c>
      <c r="I17" s="58">
        <v>0</v>
      </c>
      <c r="J17" s="58">
        <v>0</v>
      </c>
      <c r="K17" s="58">
        <v>0</v>
      </c>
      <c r="L17" s="58">
        <v>10</v>
      </c>
      <c r="M17" s="58">
        <v>0.6</v>
      </c>
      <c r="N17" s="58">
        <v>22.33</v>
      </c>
      <c r="O17" s="58">
        <v>26.33</v>
      </c>
    </row>
    <row r="18" spans="1:15">
      <c r="A18" s="46"/>
      <c r="B18" s="46" t="s">
        <v>18</v>
      </c>
      <c r="C18" s="47" t="s">
        <v>22</v>
      </c>
      <c r="D18" s="52">
        <v>5.8</v>
      </c>
      <c r="E18" s="52">
        <v>0.9</v>
      </c>
      <c r="F18" s="52">
        <v>35</v>
      </c>
      <c r="G18" s="52">
        <v>173.2</v>
      </c>
      <c r="H18" s="52">
        <v>0</v>
      </c>
      <c r="I18" s="52">
        <v>0</v>
      </c>
      <c r="J18" s="52">
        <v>0.1</v>
      </c>
      <c r="K18" s="52">
        <v>0</v>
      </c>
      <c r="L18" s="52">
        <v>20</v>
      </c>
      <c r="M18" s="52">
        <v>1.2</v>
      </c>
      <c r="N18" s="52">
        <v>32</v>
      </c>
      <c r="O18" s="52">
        <v>83</v>
      </c>
    </row>
    <row r="19" spans="1:15" ht="12.75" customHeight="1">
      <c r="A19" s="7"/>
      <c r="B19" s="10" t="s">
        <v>16</v>
      </c>
      <c r="C19" s="40"/>
      <c r="D19" s="68">
        <f>D13+D14+D15+D16+D17+D18</f>
        <v>34.1</v>
      </c>
      <c r="E19" s="68">
        <f t="shared" ref="E19:O19" si="1">E13+E14+E15+E16+E17+E18</f>
        <v>32.340000000000003</v>
      </c>
      <c r="F19" s="68">
        <f t="shared" si="1"/>
        <v>114.74000000000001</v>
      </c>
      <c r="G19" s="68">
        <f t="shared" si="1"/>
        <v>889.17000000000007</v>
      </c>
      <c r="H19" s="68">
        <f t="shared" si="1"/>
        <v>16.169999999999998</v>
      </c>
      <c r="I19" s="68">
        <f t="shared" si="1"/>
        <v>0.3</v>
      </c>
      <c r="J19" s="68">
        <f t="shared" si="1"/>
        <v>0.34600000000000003</v>
      </c>
      <c r="K19" s="68">
        <f t="shared" si="1"/>
        <v>16</v>
      </c>
      <c r="L19" s="68">
        <f t="shared" si="1"/>
        <v>92.509999999999991</v>
      </c>
      <c r="M19" s="68">
        <f t="shared" si="1"/>
        <v>7.14</v>
      </c>
      <c r="N19" s="68">
        <f t="shared" si="1"/>
        <v>125.13000000000001</v>
      </c>
      <c r="O19" s="68">
        <f t="shared" si="1"/>
        <v>388.63</v>
      </c>
    </row>
    <row r="20" spans="1:15" ht="12.75" customHeight="1">
      <c r="A20" s="7"/>
      <c r="B20" s="1" t="s">
        <v>17</v>
      </c>
      <c r="C20" s="45"/>
      <c r="D20" s="67">
        <f>D11+D19</f>
        <v>51.69</v>
      </c>
      <c r="E20" s="67">
        <f t="shared" ref="E20:O20" si="2">E11+E19</f>
        <v>47.320000000000007</v>
      </c>
      <c r="F20" s="67">
        <f t="shared" si="2"/>
        <v>260.04000000000002</v>
      </c>
      <c r="G20" s="67">
        <f t="shared" si="2"/>
        <v>1690.8600000000001</v>
      </c>
      <c r="H20" s="67">
        <f t="shared" si="2"/>
        <v>38.729999999999997</v>
      </c>
      <c r="I20" s="67">
        <f t="shared" si="2"/>
        <v>41.249999999999993</v>
      </c>
      <c r="J20" s="67">
        <f t="shared" si="2"/>
        <v>0.63</v>
      </c>
      <c r="K20" s="67">
        <f t="shared" si="2"/>
        <v>16.2</v>
      </c>
      <c r="L20" s="67">
        <f t="shared" si="2"/>
        <v>444.83499999999992</v>
      </c>
      <c r="M20" s="67">
        <f t="shared" si="2"/>
        <v>11.09</v>
      </c>
      <c r="N20" s="67">
        <f t="shared" si="2"/>
        <v>218.83</v>
      </c>
      <c r="O20" s="67">
        <f t="shared" si="2"/>
        <v>729.13</v>
      </c>
    </row>
    <row r="21" spans="1: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mergeCells count="3">
    <mergeCell ref="D3:G3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B4" sqref="B4:M4"/>
    </sheetView>
  </sheetViews>
  <sheetFormatPr defaultRowHeight="15"/>
  <cols>
    <col min="1" max="1" width="12.5703125" customWidth="1"/>
    <col min="2" max="13" width="5.7109375" customWidth="1"/>
  </cols>
  <sheetData>
    <row r="1" spans="1:13">
      <c r="A1" s="22" t="s">
        <v>46</v>
      </c>
    </row>
    <row r="2" spans="1:13">
      <c r="A2" s="1" t="s">
        <v>82</v>
      </c>
      <c r="B2" s="83" t="s">
        <v>14</v>
      </c>
      <c r="C2" s="83"/>
      <c r="D2" s="83"/>
      <c r="E2" s="83"/>
      <c r="F2" s="80" t="s">
        <v>1</v>
      </c>
      <c r="G2" s="81"/>
      <c r="H2" s="81"/>
      <c r="I2" s="82"/>
      <c r="J2" s="80" t="s">
        <v>15</v>
      </c>
      <c r="K2" s="81"/>
      <c r="L2" s="81"/>
      <c r="M2" s="82"/>
    </row>
    <row r="3" spans="1:13">
      <c r="A3" s="1"/>
      <c r="B3" s="1" t="s">
        <v>3</v>
      </c>
      <c r="C3" s="1" t="s">
        <v>4</v>
      </c>
      <c r="D3" s="1" t="s">
        <v>5</v>
      </c>
      <c r="E3" s="1" t="s">
        <v>11</v>
      </c>
      <c r="F3" s="1" t="s">
        <v>7</v>
      </c>
      <c r="G3" s="1" t="s">
        <v>6</v>
      </c>
      <c r="H3" s="1" t="s">
        <v>87</v>
      </c>
      <c r="I3" s="1" t="s">
        <v>89</v>
      </c>
      <c r="J3" s="1" t="s">
        <v>8</v>
      </c>
      <c r="K3" s="1" t="s">
        <v>13</v>
      </c>
      <c r="L3" s="1" t="s">
        <v>85</v>
      </c>
      <c r="M3" s="1" t="s">
        <v>86</v>
      </c>
    </row>
    <row r="4" spans="1:13">
      <c r="A4" s="27">
        <v>1</v>
      </c>
      <c r="B4" s="7">
        <f>Лист1!D19</f>
        <v>46.6</v>
      </c>
      <c r="C4" s="7">
        <f>Лист1!E19</f>
        <v>59.150000000000006</v>
      </c>
      <c r="D4" s="7">
        <f>Лист1!F19</f>
        <v>228.75</v>
      </c>
      <c r="E4" s="7">
        <f>Лист1!G19</f>
        <v>1694.96</v>
      </c>
      <c r="F4" s="7">
        <f>Лист1!H19</f>
        <v>38.700000000000003</v>
      </c>
      <c r="G4" s="7">
        <f>Лист1!J19</f>
        <v>0.7</v>
      </c>
      <c r="H4" s="7">
        <f>Лист1!I19</f>
        <v>54.8035</v>
      </c>
      <c r="I4" s="46">
        <f>Лист1!K19</f>
        <v>0.36</v>
      </c>
      <c r="J4" s="7">
        <f>Лист1!L19</f>
        <v>541.74</v>
      </c>
      <c r="K4" s="7">
        <f>Лист1!M19</f>
        <v>10.55</v>
      </c>
      <c r="L4" s="46">
        <f>Лист1!N19</f>
        <v>214.34000000000003</v>
      </c>
      <c r="M4" s="46">
        <f>Лист1!O19</f>
        <v>734.04</v>
      </c>
    </row>
    <row r="5" spans="1:13">
      <c r="A5" s="27">
        <v>2</v>
      </c>
      <c r="B5" s="7">
        <f>Лист2!D20</f>
        <v>50.55</v>
      </c>
      <c r="C5" s="7">
        <f>Лист2!E20</f>
        <v>34.1</v>
      </c>
      <c r="D5" s="7">
        <f>Лист2!F20</f>
        <v>291.89999999999998</v>
      </c>
      <c r="E5" s="7">
        <f>Лист2!G20</f>
        <v>1678.7400000000002</v>
      </c>
      <c r="F5" s="7">
        <f>Лист2!H20</f>
        <v>8.32</v>
      </c>
      <c r="G5" s="7">
        <f>Лист2!J20</f>
        <v>0.96000000000000008</v>
      </c>
      <c r="H5" s="7">
        <f>Лист2!I20</f>
        <v>66.37</v>
      </c>
      <c r="I5" s="46">
        <f>Лист2!K20</f>
        <v>2.1</v>
      </c>
      <c r="J5" s="46">
        <f>Лист2!L20</f>
        <v>385.22500000000002</v>
      </c>
      <c r="K5" s="7">
        <f>Лист2!M20</f>
        <v>8.6900000000000013</v>
      </c>
      <c r="L5" s="46">
        <f>Лист2!N20</f>
        <v>292.60000000000002</v>
      </c>
      <c r="M5" s="46">
        <f>Лист2!O20</f>
        <v>911.69999999999993</v>
      </c>
    </row>
    <row r="6" spans="1:13">
      <c r="A6" s="27">
        <v>3</v>
      </c>
      <c r="B6" s="7">
        <f>Лист3!D19</f>
        <v>44.18</v>
      </c>
      <c r="C6" s="7">
        <f>Лист3!E19</f>
        <v>46.71</v>
      </c>
      <c r="D6" s="7">
        <f>Лист3!F19</f>
        <v>211.87</v>
      </c>
      <c r="E6" s="7">
        <f>Лист3!G19</f>
        <v>1431.6599999999999</v>
      </c>
      <c r="F6" s="7">
        <f>Лист3!H19</f>
        <v>53.46</v>
      </c>
      <c r="G6" s="7">
        <f>Лист3!J19</f>
        <v>0.44</v>
      </c>
      <c r="H6" s="7">
        <f>Лист3!I19</f>
        <v>109.57149999999999</v>
      </c>
      <c r="I6" s="46">
        <f>Лист3!K19</f>
        <v>6.4699999999999989</v>
      </c>
      <c r="J6" s="46">
        <f>Лист3!L19</f>
        <v>534.15000000000009</v>
      </c>
      <c r="K6" s="7">
        <f>Лист3!M19</f>
        <v>46.250000000000007</v>
      </c>
      <c r="L6" s="46">
        <f>Лист3!N19</f>
        <v>211.76</v>
      </c>
      <c r="M6" s="46">
        <f>Лист3!O19</f>
        <v>741.54</v>
      </c>
    </row>
    <row r="7" spans="1:13">
      <c r="A7" s="27">
        <v>4</v>
      </c>
      <c r="B7" s="7">
        <f>Лист4!D19</f>
        <v>51.55</v>
      </c>
      <c r="C7" s="7">
        <f>Лист4!E19</f>
        <v>67.800000000000011</v>
      </c>
      <c r="D7" s="7">
        <f>Лист4!F19</f>
        <v>257.3</v>
      </c>
      <c r="E7" s="7">
        <f>Лист4!G19</f>
        <v>1866.83</v>
      </c>
      <c r="F7" s="7">
        <f>Лист4!H19</f>
        <v>33.299999999999997</v>
      </c>
      <c r="G7" s="7">
        <f>Лист4!J19</f>
        <v>0.44000000000000006</v>
      </c>
      <c r="H7" s="7">
        <f>Лист4!I19</f>
        <v>18.502000000000002</v>
      </c>
      <c r="I7" s="46">
        <f>Лист4!K19</f>
        <v>5.6</v>
      </c>
      <c r="J7" s="46">
        <f>Лист4!L19</f>
        <v>470.32499999999999</v>
      </c>
      <c r="K7" s="7">
        <f>Лист4!M19</f>
        <v>11.850000000000001</v>
      </c>
      <c r="L7" s="46">
        <f>Лист4!N19</f>
        <v>212.8</v>
      </c>
      <c r="M7" s="46">
        <f>Лист4!O19</f>
        <v>929.08999999999992</v>
      </c>
    </row>
    <row r="8" spans="1:13">
      <c r="A8" s="27">
        <v>5</v>
      </c>
      <c r="B8" s="7">
        <f>Лист5!D19</f>
        <v>46.175000000000004</v>
      </c>
      <c r="C8" s="7">
        <f>Лист5!E19</f>
        <v>40.75</v>
      </c>
      <c r="D8" s="7">
        <f>Лист5!F19</f>
        <v>223.95000000000002</v>
      </c>
      <c r="E8" s="7">
        <f>Лист5!G19</f>
        <v>1520.67</v>
      </c>
      <c r="F8" s="7">
        <f>Лист5!H19</f>
        <v>52.320000000000007</v>
      </c>
      <c r="G8" s="7">
        <f>Лист5!J19</f>
        <v>5.0299999999999994</v>
      </c>
      <c r="H8" s="7">
        <f>Лист5!I19</f>
        <v>77.45150000000001</v>
      </c>
      <c r="I8" s="46">
        <f>Лист5!K19</f>
        <v>20.5</v>
      </c>
      <c r="J8" s="46">
        <f>Лист5!L19</f>
        <v>670.2</v>
      </c>
      <c r="K8" s="7">
        <f>Лист5!M19</f>
        <v>4.96</v>
      </c>
      <c r="L8" s="46">
        <f>Лист5!N19</f>
        <v>199.69</v>
      </c>
      <c r="M8" s="46">
        <f>Лист5!O19</f>
        <v>1194.7</v>
      </c>
    </row>
    <row r="9" spans="1:13">
      <c r="A9" s="27">
        <v>6</v>
      </c>
      <c r="B9" s="7">
        <f>Лист6!D20</f>
        <v>51.58</v>
      </c>
      <c r="C9" s="7">
        <f>Лист6!E20</f>
        <v>54.88</v>
      </c>
      <c r="D9" s="7">
        <f>Лист6!F20</f>
        <v>542.24</v>
      </c>
      <c r="E9" s="7">
        <f>Лист6!G20</f>
        <v>1578.6200000000001</v>
      </c>
      <c r="F9" s="7">
        <f>Лист6!H20</f>
        <v>49.519999999999996</v>
      </c>
      <c r="G9" s="7">
        <f>Лист6!J20</f>
        <v>0.45500000000000007</v>
      </c>
      <c r="H9" s="7">
        <f>Лист6!I20</f>
        <v>42.49</v>
      </c>
      <c r="I9" s="46">
        <f>Лист6!K20</f>
        <v>7.55</v>
      </c>
      <c r="J9" s="46">
        <f>Лист6!L20</f>
        <v>483.25499999999994</v>
      </c>
      <c r="K9" s="7">
        <f>Лист6!M20</f>
        <v>10.48</v>
      </c>
      <c r="L9" s="46">
        <f>Лист6!N20</f>
        <v>209.9</v>
      </c>
      <c r="M9" s="46">
        <f>Лист6!O20</f>
        <v>755.16</v>
      </c>
    </row>
    <row r="10" spans="1:13">
      <c r="A10" s="27">
        <v>7</v>
      </c>
      <c r="B10" s="7">
        <f>Лист7!D20</f>
        <v>54.33</v>
      </c>
      <c r="C10" s="7">
        <f>Лист7!E20</f>
        <v>39.67</v>
      </c>
      <c r="D10" s="7">
        <f>Лист7!F20</f>
        <v>203.41</v>
      </c>
      <c r="E10" s="7">
        <f>Лист7!G20</f>
        <v>1570.16</v>
      </c>
      <c r="F10" s="7">
        <f>Лист7!H20</f>
        <v>50.480000000000004</v>
      </c>
      <c r="G10" s="7">
        <f>Лист7!J20</f>
        <v>1.1419999999999999</v>
      </c>
      <c r="H10" s="7">
        <f>Лист7!I20</f>
        <v>54.101500000000001</v>
      </c>
      <c r="I10" s="46">
        <f>Лист7!K20</f>
        <v>4.9000000000000004</v>
      </c>
      <c r="J10" s="46">
        <f>Лист7!L20</f>
        <v>547.97</v>
      </c>
      <c r="K10" s="7">
        <f>Лист7!M20</f>
        <v>9.7799999999999994</v>
      </c>
      <c r="L10" s="46">
        <f>Лист7!N20</f>
        <v>238.78000000000003</v>
      </c>
      <c r="M10" s="46">
        <f>Лист7!O20</f>
        <v>670.62</v>
      </c>
    </row>
    <row r="11" spans="1:13">
      <c r="A11" s="27">
        <v>8</v>
      </c>
      <c r="B11" s="7">
        <f>Лист8!D20</f>
        <v>42.39</v>
      </c>
      <c r="C11" s="7">
        <f>Лист8!E20</f>
        <v>68.98</v>
      </c>
      <c r="D11" s="7">
        <f>Лист8!F20</f>
        <v>219.92</v>
      </c>
      <c r="E11" s="7">
        <f>Лист8!G20</f>
        <v>1647.08</v>
      </c>
      <c r="F11" s="7">
        <f>Лист8!H20</f>
        <v>47.34</v>
      </c>
      <c r="G11" s="7">
        <f>Лист8!J20</f>
        <v>0.92999999999999994</v>
      </c>
      <c r="H11" s="7">
        <f>Лист8!I20</f>
        <v>0.752</v>
      </c>
      <c r="I11" s="46">
        <f>Лист8!K20</f>
        <v>5.9600000000000009</v>
      </c>
      <c r="J11" s="46">
        <f>Лист8!L20</f>
        <v>443.52499999999998</v>
      </c>
      <c r="K11" s="7">
        <f>Лист8!M20</f>
        <v>13.100000000000001</v>
      </c>
      <c r="L11" s="46">
        <f>Лист8!N20</f>
        <v>206.07</v>
      </c>
      <c r="M11" s="46">
        <f>Лист8!O20</f>
        <v>734.09</v>
      </c>
    </row>
    <row r="12" spans="1:13">
      <c r="A12" s="27">
        <v>9</v>
      </c>
      <c r="B12" s="7">
        <f>Лист9!D20</f>
        <v>47.85</v>
      </c>
      <c r="C12" s="7">
        <f>Лист9!E20</f>
        <v>40.94</v>
      </c>
      <c r="D12" s="7">
        <f>Лист9!F20</f>
        <v>228.97000000000003</v>
      </c>
      <c r="E12" s="7">
        <f>Лист9!G20</f>
        <v>1509.77</v>
      </c>
      <c r="F12" s="7">
        <f>Лист9!H20</f>
        <v>35.57</v>
      </c>
      <c r="G12" s="7">
        <f>Лист9!J20</f>
        <v>0.46</v>
      </c>
      <c r="H12" s="7">
        <f>Лист9!I20</f>
        <v>72.221499999999992</v>
      </c>
      <c r="I12" s="46">
        <f>Лист9!K20</f>
        <v>3.7</v>
      </c>
      <c r="J12" s="46">
        <f>Лист9!L20</f>
        <v>491.89</v>
      </c>
      <c r="K12" s="7">
        <f>Лист9!M20</f>
        <v>43.84</v>
      </c>
      <c r="L12" s="46">
        <f>Лист9!N20</f>
        <v>190.1</v>
      </c>
      <c r="M12" s="46">
        <f>Лист9!O20</f>
        <v>531.29</v>
      </c>
    </row>
    <row r="13" spans="1:13">
      <c r="A13" s="27">
        <v>10</v>
      </c>
      <c r="B13" s="7">
        <f>Лист10!D20</f>
        <v>51.69</v>
      </c>
      <c r="C13" s="7">
        <f>Лист10!E20</f>
        <v>47.320000000000007</v>
      </c>
      <c r="D13" s="7">
        <f>Лист10!F20</f>
        <v>260.04000000000002</v>
      </c>
      <c r="E13" s="7">
        <f>Лист10!G20</f>
        <v>1690.8600000000001</v>
      </c>
      <c r="F13" s="7">
        <f>Лист10!H20</f>
        <v>38.729999999999997</v>
      </c>
      <c r="G13" s="7">
        <f>Лист10!J20</f>
        <v>0.63</v>
      </c>
      <c r="H13" s="7">
        <f>Лист10!I20</f>
        <v>41.249999999999993</v>
      </c>
      <c r="I13" s="46">
        <f>Лист10!K20</f>
        <v>16.2</v>
      </c>
      <c r="J13" s="46">
        <f>Лист10!L20</f>
        <v>444.83499999999992</v>
      </c>
      <c r="K13" s="7">
        <f>Лист10!M20</f>
        <v>11.09</v>
      </c>
      <c r="L13" s="46">
        <f>Лист10!N20</f>
        <v>218.83</v>
      </c>
      <c r="M13" s="46">
        <f>Лист10!O20</f>
        <v>729.13</v>
      </c>
    </row>
    <row r="14" spans="1:13" ht="24" customHeight="1">
      <c r="A14" s="28" t="s">
        <v>47</v>
      </c>
      <c r="B14" s="29">
        <f>(B4+B5+B6+B7+B8+B9+B10+B11+B12+B13)/10</f>
        <v>48.689499999999995</v>
      </c>
      <c r="C14" s="29">
        <f t="shared" ref="C14:K14" si="0">(C4+C5+C6+C7+C8+C9+C10+C11+C12+C13)/10</f>
        <v>50.030000000000008</v>
      </c>
      <c r="D14" s="29">
        <f t="shared" si="0"/>
        <v>266.83500000000004</v>
      </c>
      <c r="E14" s="29">
        <f t="shared" si="0"/>
        <v>1618.9350000000002</v>
      </c>
      <c r="F14" s="29">
        <f t="shared" si="0"/>
        <v>40.774000000000008</v>
      </c>
      <c r="G14" s="29">
        <f t="shared" si="0"/>
        <v>1.1187</v>
      </c>
      <c r="H14" s="29">
        <f t="shared" si="0"/>
        <v>53.751350000000002</v>
      </c>
      <c r="I14" s="29">
        <f>(I4+I5+I6+I7+I8+I9+I10+I11+I12+I13)/10</f>
        <v>7.3340000000000005</v>
      </c>
      <c r="J14" s="29">
        <f t="shared" si="0"/>
        <v>501.31150000000008</v>
      </c>
      <c r="K14" s="29">
        <f t="shared" si="0"/>
        <v>17.059000000000001</v>
      </c>
      <c r="L14" s="29">
        <f>(L4+L5+L6+L7+L8+L9+L10+L11+L12+L13)/10</f>
        <v>219.48699999999999</v>
      </c>
      <c r="M14" s="29">
        <f>(M4+M5+M6+M7+M8+M9+M10+M11+M12+M13)/10</f>
        <v>793.13599999999997</v>
      </c>
    </row>
    <row r="15" spans="1:13" ht="35.25" customHeight="1">
      <c r="A15" s="32" t="s">
        <v>53</v>
      </c>
      <c r="B15" s="9">
        <v>13</v>
      </c>
      <c r="C15" s="9">
        <v>31</v>
      </c>
      <c r="D15" s="9">
        <v>56</v>
      </c>
      <c r="E15" s="9"/>
      <c r="F15" s="9"/>
      <c r="G15" s="9"/>
      <c r="H15" s="9"/>
      <c r="I15" s="9"/>
      <c r="J15" s="9"/>
      <c r="K15" s="9"/>
      <c r="L15" s="9"/>
      <c r="M15" s="9"/>
    </row>
    <row r="20" spans="7:7">
      <c r="G20" s="33"/>
    </row>
  </sheetData>
  <mergeCells count="3">
    <mergeCell ref="B2:E2"/>
    <mergeCell ref="F2:I2"/>
    <mergeCell ref="J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2021-04-14T09:07:31Z</dcterms:modified>
</cp:coreProperties>
</file>