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44525"/>
</workbook>
</file>

<file path=xl/calcChain.xml><?xml version="1.0" encoding="utf-8"?>
<calcChain xmlns="http://schemas.openxmlformats.org/spreadsheetml/2006/main">
  <c r="G13" i="7" l="1"/>
  <c r="E13" i="7"/>
  <c r="G20" i="9" l="1"/>
  <c r="G21" i="8"/>
  <c r="D20" i="9"/>
  <c r="D10" i="9" l="1"/>
  <c r="E10" i="9"/>
  <c r="F10" i="9"/>
  <c r="G10" i="9"/>
  <c r="H10" i="9"/>
  <c r="I10" i="9"/>
  <c r="J10" i="9"/>
  <c r="K10" i="9"/>
  <c r="L10" i="9"/>
  <c r="M10" i="9"/>
  <c r="N10" i="9"/>
  <c r="O10" i="9"/>
  <c r="G20" i="5" l="1"/>
  <c r="F20" i="5"/>
  <c r="E20" i="5"/>
  <c r="D20" i="5"/>
  <c r="G19" i="4" l="1"/>
  <c r="F19" i="4"/>
  <c r="G19" i="10" l="1"/>
  <c r="F19" i="10"/>
  <c r="F20" i="9"/>
  <c r="E21" i="8"/>
  <c r="F13" i="7"/>
  <c r="D13" i="7"/>
  <c r="F11" i="4"/>
  <c r="D19" i="2" l="1"/>
  <c r="E19" i="2"/>
  <c r="G19" i="2"/>
  <c r="E11" i="1"/>
  <c r="D11" i="1"/>
  <c r="F21" i="8" l="1"/>
  <c r="D21" i="8"/>
  <c r="N22" i="7" l="1"/>
  <c r="J22" i="7"/>
  <c r="F22" i="7"/>
  <c r="E19" i="4"/>
  <c r="H19" i="4"/>
  <c r="I19" i="4"/>
  <c r="J19" i="4"/>
  <c r="K19" i="4"/>
  <c r="L19" i="4"/>
  <c r="M19" i="4"/>
  <c r="N19" i="4"/>
  <c r="O19" i="4"/>
  <c r="D19" i="4"/>
  <c r="E11" i="4"/>
  <c r="G11" i="4"/>
  <c r="H11" i="4"/>
  <c r="I11" i="4"/>
  <c r="J11" i="4"/>
  <c r="K11" i="4"/>
  <c r="L11" i="4"/>
  <c r="M11" i="4"/>
  <c r="N11" i="4"/>
  <c r="O11" i="4"/>
  <c r="D11" i="4"/>
  <c r="E11" i="8"/>
  <c r="F11" i="8"/>
  <c r="G11" i="8"/>
  <c r="H11" i="8"/>
  <c r="I11" i="8"/>
  <c r="J11" i="8"/>
  <c r="K11" i="8"/>
  <c r="L11" i="8"/>
  <c r="M11" i="8"/>
  <c r="N11" i="8"/>
  <c r="O11" i="8"/>
  <c r="D11" i="8"/>
  <c r="H13" i="7"/>
  <c r="I13" i="7"/>
  <c r="J13" i="7"/>
  <c r="K13" i="7"/>
  <c r="L13" i="7"/>
  <c r="M13" i="7"/>
  <c r="N13" i="7"/>
  <c r="F11" i="1"/>
  <c r="G11" i="1"/>
  <c r="H11" i="1"/>
  <c r="I11" i="1"/>
  <c r="J11" i="1"/>
  <c r="K11" i="1"/>
  <c r="L11" i="1"/>
  <c r="M11" i="1"/>
  <c r="N11" i="1"/>
  <c r="O11" i="1"/>
  <c r="E19" i="10"/>
  <c r="H19" i="10"/>
  <c r="I19" i="10"/>
  <c r="J19" i="10"/>
  <c r="K19" i="10"/>
  <c r="L19" i="10"/>
  <c r="M19" i="10"/>
  <c r="N19" i="10"/>
  <c r="O19" i="10"/>
  <c r="D19" i="10"/>
  <c r="K20" i="9"/>
  <c r="N20" i="9"/>
  <c r="O20" i="9"/>
  <c r="K21" i="8"/>
  <c r="O21" i="8"/>
  <c r="N21" i="8"/>
  <c r="M21" i="8"/>
  <c r="L21" i="8"/>
  <c r="J21" i="8"/>
  <c r="I21" i="8"/>
  <c r="H21" i="8"/>
  <c r="E22" i="7"/>
  <c r="G22" i="7"/>
  <c r="H22" i="7"/>
  <c r="I22" i="7"/>
  <c r="K22" i="7"/>
  <c r="L22" i="7"/>
  <c r="M22" i="7"/>
  <c r="O22" i="7"/>
  <c r="D22" i="7"/>
  <c r="I19" i="6"/>
  <c r="I20" i="5"/>
  <c r="M20" i="5"/>
  <c r="O20" i="5"/>
  <c r="N20" i="5"/>
  <c r="K20" i="5"/>
  <c r="H20" i="5"/>
  <c r="M20" i="9" l="1"/>
  <c r="L20" i="9"/>
  <c r="J20" i="9"/>
  <c r="I20" i="9"/>
  <c r="H20" i="9"/>
  <c r="E20" i="9"/>
  <c r="J11" i="5" l="1"/>
  <c r="K11" i="5"/>
  <c r="N11" i="5"/>
  <c r="O11" i="5"/>
  <c r="E20" i="4"/>
  <c r="C7" i="11" s="1"/>
  <c r="F20" i="4"/>
  <c r="G20" i="4"/>
  <c r="H20" i="4"/>
  <c r="I20" i="4"/>
  <c r="H7" i="11" s="1"/>
  <c r="J20" i="4"/>
  <c r="G7" i="11" s="1"/>
  <c r="K20" i="4"/>
  <c r="I7" i="11" s="1"/>
  <c r="L20" i="4"/>
  <c r="J7" i="11" s="1"/>
  <c r="M20" i="4"/>
  <c r="N20" i="4"/>
  <c r="L7" i="11" s="1"/>
  <c r="O20" i="4"/>
  <c r="M7" i="11" s="1"/>
  <c r="D20" i="4"/>
  <c r="B7" i="11" s="1"/>
  <c r="E20" i="1"/>
  <c r="F20" i="1"/>
  <c r="G20" i="1"/>
  <c r="H20" i="1"/>
  <c r="I20" i="1"/>
  <c r="J20" i="1"/>
  <c r="K20" i="1"/>
  <c r="L20" i="1"/>
  <c r="M20" i="1"/>
  <c r="N20" i="1"/>
  <c r="O20" i="1"/>
  <c r="D20" i="1"/>
  <c r="K17" i="3"/>
  <c r="N17" i="3"/>
  <c r="O17" i="3"/>
  <c r="E10" i="3"/>
  <c r="F10" i="3"/>
  <c r="G10" i="3"/>
  <c r="H10" i="3"/>
  <c r="I10" i="3"/>
  <c r="J10" i="3"/>
  <c r="K10" i="3"/>
  <c r="L10" i="3"/>
  <c r="M10" i="3"/>
  <c r="N10" i="3"/>
  <c r="O10" i="3"/>
  <c r="D10" i="3"/>
  <c r="F19" i="2"/>
  <c r="H19" i="2"/>
  <c r="I19" i="2"/>
  <c r="J19" i="2"/>
  <c r="K19" i="2"/>
  <c r="L19" i="2"/>
  <c r="M19" i="2"/>
  <c r="N19" i="2"/>
  <c r="O19" i="2"/>
  <c r="E10" i="2"/>
  <c r="F10" i="2"/>
  <c r="G10" i="2"/>
  <c r="G20" i="2" s="1"/>
  <c r="H10" i="2"/>
  <c r="I10" i="2"/>
  <c r="J10" i="2"/>
  <c r="K10" i="2"/>
  <c r="L10" i="2"/>
  <c r="M10" i="2"/>
  <c r="N10" i="2"/>
  <c r="O10" i="2"/>
  <c r="D10" i="2"/>
  <c r="D20" i="2" s="1"/>
  <c r="B5" i="11" s="1"/>
  <c r="K20" i="2" l="1"/>
  <c r="I5" i="11" s="1"/>
  <c r="O20" i="2"/>
  <c r="M5" i="11" s="1"/>
  <c r="F20" i="2"/>
  <c r="L20" i="2"/>
  <c r="J5" i="11" s="1"/>
  <c r="H20" i="2"/>
  <c r="J20" i="2"/>
  <c r="G5" i="11" s="1"/>
  <c r="M20" i="2"/>
  <c r="K5" i="11" s="1"/>
  <c r="N20" i="2"/>
  <c r="L5" i="11" s="1"/>
  <c r="I20" i="2"/>
  <c r="H5" i="11" s="1"/>
  <c r="O18" i="3"/>
  <c r="M6" i="11" s="1"/>
  <c r="K18" i="3"/>
  <c r="I6" i="11" s="1"/>
  <c r="N18" i="3"/>
  <c r="L6" i="11" s="1"/>
  <c r="E20" i="2"/>
  <c r="C5" i="11" s="1"/>
  <c r="O21" i="5"/>
  <c r="M8" i="11" s="1"/>
  <c r="N21" i="5"/>
  <c r="L8" i="11" s="1"/>
  <c r="K21" i="5"/>
  <c r="I8" i="11" s="1"/>
  <c r="O19" i="6" l="1"/>
  <c r="N19" i="6"/>
  <c r="M19" i="6"/>
  <c r="L19" i="6"/>
  <c r="K19" i="6"/>
  <c r="J19" i="6"/>
  <c r="H19" i="6"/>
  <c r="G19" i="6"/>
  <c r="F19" i="6"/>
  <c r="E19" i="6"/>
  <c r="D19" i="6"/>
  <c r="O11" i="10"/>
  <c r="O20" i="10" s="1"/>
  <c r="M13" i="11" s="1"/>
  <c r="N11" i="10"/>
  <c r="N20" i="10" s="1"/>
  <c r="L13" i="11" s="1"/>
  <c r="M11" i="10"/>
  <c r="M20" i="10" s="1"/>
  <c r="K13" i="11" s="1"/>
  <c r="L11" i="10"/>
  <c r="L20" i="10" s="1"/>
  <c r="J13" i="11" s="1"/>
  <c r="K11" i="10"/>
  <c r="K20" i="10" s="1"/>
  <c r="I13" i="11" s="1"/>
  <c r="J11" i="10"/>
  <c r="J20" i="10" s="1"/>
  <c r="G13" i="11" s="1"/>
  <c r="I11" i="10"/>
  <c r="I20" i="10" s="1"/>
  <c r="H13" i="11" s="1"/>
  <c r="H11" i="10"/>
  <c r="H20" i="10" s="1"/>
  <c r="G11" i="10"/>
  <c r="G20" i="10" s="1"/>
  <c r="F11" i="10"/>
  <c r="F20" i="10" s="1"/>
  <c r="E11" i="10"/>
  <c r="E20" i="10" s="1"/>
  <c r="C13" i="11" s="1"/>
  <c r="D11" i="10"/>
  <c r="D20" i="10" s="1"/>
  <c r="B13" i="11" s="1"/>
  <c r="O21" i="9"/>
  <c r="M12" i="11" s="1"/>
  <c r="N21" i="9"/>
  <c r="L12" i="11" s="1"/>
  <c r="M21" i="9"/>
  <c r="K12" i="11" s="1"/>
  <c r="L21" i="9"/>
  <c r="J12" i="11" s="1"/>
  <c r="K21" i="9"/>
  <c r="I12" i="11" s="1"/>
  <c r="J21" i="9"/>
  <c r="G12" i="11" s="1"/>
  <c r="I21" i="9"/>
  <c r="H12" i="11" s="1"/>
  <c r="H21" i="9"/>
  <c r="G21" i="9"/>
  <c r="F21" i="9"/>
  <c r="E21" i="9"/>
  <c r="C12" i="11" s="1"/>
  <c r="D21" i="9"/>
  <c r="B12" i="11" s="1"/>
  <c r="D22" i="8"/>
  <c r="B11" i="11" s="1"/>
  <c r="O13" i="7"/>
  <c r="O23" i="7" s="1"/>
  <c r="M10" i="11" s="1"/>
  <c r="N23" i="7"/>
  <c r="L10" i="11" s="1"/>
  <c r="M23" i="7"/>
  <c r="K10" i="11" s="1"/>
  <c r="L23" i="7"/>
  <c r="J10" i="11" s="1"/>
  <c r="K23" i="7"/>
  <c r="I10" i="11" s="1"/>
  <c r="J23" i="7"/>
  <c r="G10" i="11" s="1"/>
  <c r="I23" i="7"/>
  <c r="H10" i="11" s="1"/>
  <c r="H23" i="7"/>
  <c r="G23" i="7"/>
  <c r="F23" i="7"/>
  <c r="E23" i="7"/>
  <c r="C10" i="11" s="1"/>
  <c r="D23" i="7"/>
  <c r="B10" i="11" s="1"/>
  <c r="O11" i="6"/>
  <c r="N11" i="6"/>
  <c r="M11" i="6"/>
  <c r="L11" i="6"/>
  <c r="K11" i="6"/>
  <c r="J11" i="6"/>
  <c r="I11" i="6"/>
  <c r="I20" i="6" s="1"/>
  <c r="H9" i="11" s="1"/>
  <c r="H11" i="6"/>
  <c r="G11" i="6"/>
  <c r="F11" i="6"/>
  <c r="E11" i="6"/>
  <c r="D11" i="6"/>
  <c r="E20" i="6" l="1"/>
  <c r="D20" i="6"/>
  <c r="B9" i="11" s="1"/>
  <c r="M20" i="6"/>
  <c r="K9" i="11" s="1"/>
  <c r="H20" i="6"/>
  <c r="G20" i="6"/>
  <c r="F20" i="6"/>
  <c r="K20" i="6"/>
  <c r="I9" i="11" s="1"/>
  <c r="O20" i="6"/>
  <c r="M9" i="11" s="1"/>
  <c r="O22" i="8"/>
  <c r="M11" i="11" s="1"/>
  <c r="N22" i="8"/>
  <c r="L11" i="11" s="1"/>
  <c r="J20" i="6"/>
  <c r="G9" i="11" s="1"/>
  <c r="L20" i="6"/>
  <c r="J9" i="11" s="1"/>
  <c r="N20" i="6"/>
  <c r="L9" i="11" s="1"/>
  <c r="M22" i="8"/>
  <c r="K11" i="11" s="1"/>
  <c r="L22" i="8"/>
  <c r="J11" i="11" s="1"/>
  <c r="K22" i="8"/>
  <c r="I11" i="11" s="1"/>
  <c r="J22" i="8"/>
  <c r="G11" i="11" s="1"/>
  <c r="I22" i="8"/>
  <c r="H11" i="11" s="1"/>
  <c r="H22" i="8"/>
  <c r="G22" i="8"/>
  <c r="F22" i="8"/>
  <c r="E22" i="8"/>
  <c r="C11" i="11" s="1"/>
  <c r="J21" i="1" l="1"/>
  <c r="G4" i="11" s="1"/>
  <c r="N21" i="1"/>
  <c r="L4" i="11" s="1"/>
  <c r="L14" i="11" s="1"/>
  <c r="O21" i="1"/>
  <c r="M4" i="11" s="1"/>
  <c r="M14" i="11" s="1"/>
  <c r="M11" i="5" l="1"/>
  <c r="M21" i="5" s="1"/>
  <c r="K8" i="11" s="1"/>
  <c r="L11" i="5"/>
  <c r="I11" i="5"/>
  <c r="I21" i="5" s="1"/>
  <c r="H8" i="11" s="1"/>
  <c r="H11" i="5"/>
  <c r="H21" i="5" s="1"/>
  <c r="G11" i="5"/>
  <c r="G21" i="5" s="1"/>
  <c r="F11" i="5"/>
  <c r="F21" i="5" s="1"/>
  <c r="E11" i="5"/>
  <c r="E21" i="5" s="1"/>
  <c r="C8" i="11" s="1"/>
  <c r="D11" i="5"/>
  <c r="D21" i="5" s="1"/>
  <c r="B8" i="11" s="1"/>
  <c r="G17" i="3" l="1"/>
  <c r="G18" i="3" s="1"/>
  <c r="I17" i="3"/>
  <c r="I18" i="3" s="1"/>
  <c r="L17" i="3"/>
  <c r="L18" i="3" s="1"/>
  <c r="E17" i="3"/>
  <c r="E18" i="3" s="1"/>
  <c r="D17" i="3"/>
  <c r="D18" i="3" s="1"/>
  <c r="F17" i="3"/>
  <c r="F18" i="3" s="1"/>
  <c r="H17" i="3"/>
  <c r="H18" i="3" s="1"/>
  <c r="J17" i="3"/>
  <c r="J18" i="3" s="1"/>
  <c r="M17" i="3"/>
  <c r="M18" i="3" s="1"/>
  <c r="K6" i="11" l="1"/>
  <c r="G6" i="11"/>
  <c r="B6" i="11"/>
  <c r="C6" i="11"/>
  <c r="J6" i="11"/>
  <c r="H6" i="11"/>
  <c r="L20" i="5" l="1"/>
  <c r="L21" i="5" s="1"/>
  <c r="J8" i="11" s="1"/>
  <c r="J20" i="5"/>
  <c r="J21" i="5" s="1"/>
  <c r="G8" i="11" s="1"/>
  <c r="E21" i="1"/>
  <c r="C4" i="11" s="1"/>
  <c r="D21" i="1"/>
  <c r="B4" i="11" s="1"/>
  <c r="H21" i="1"/>
  <c r="I21" i="1"/>
  <c r="H4" i="11" s="1"/>
  <c r="G21" i="1"/>
  <c r="F21" i="1" l="1"/>
  <c r="D4" i="11" s="1"/>
  <c r="D12" i="11"/>
  <c r="E12" i="11"/>
  <c r="D11" i="11"/>
  <c r="F13" i="11"/>
  <c r="D13" i="11"/>
  <c r="F10" i="11"/>
  <c r="F8" i="11"/>
  <c r="D7" i="11"/>
  <c r="E6" i="11"/>
  <c r="D6" i="11"/>
  <c r="F6" i="11"/>
  <c r="E5" i="11"/>
  <c r="E13" i="11"/>
  <c r="E9" i="11"/>
  <c r="F9" i="11"/>
  <c r="D9" i="11"/>
  <c r="C9" i="11"/>
  <c r="D8" i="11"/>
  <c r="F7" i="11"/>
  <c r="E7" i="11"/>
  <c r="K7" i="11"/>
  <c r="D5" i="11"/>
  <c r="F5" i="11"/>
  <c r="E11" i="11"/>
  <c r="F11" i="11"/>
  <c r="F12" i="11"/>
  <c r="E10" i="11"/>
  <c r="D10" i="11"/>
  <c r="F4" i="11"/>
  <c r="E8" i="11"/>
  <c r="E4" i="11"/>
  <c r="G14" i="11" l="1"/>
  <c r="F14" i="11"/>
  <c r="D14" i="11"/>
  <c r="C14" i="11"/>
  <c r="E14" i="11"/>
  <c r="K21" i="1" l="1"/>
  <c r="I4" i="11" s="1"/>
  <c r="I14" i="11" s="1"/>
  <c r="L21" i="1"/>
  <c r="J4" i="11" s="1"/>
  <c r="M21" i="1"/>
  <c r="K4" i="11" s="1"/>
  <c r="B14" i="11" l="1"/>
  <c r="J14" i="11"/>
  <c r="H14" i="11"/>
  <c r="K14" i="11"/>
</calcChain>
</file>

<file path=xl/sharedStrings.xml><?xml version="1.0" encoding="utf-8"?>
<sst xmlns="http://schemas.openxmlformats.org/spreadsheetml/2006/main" count="427" uniqueCount="111">
  <si>
    <t>Наименование блюд</t>
  </si>
  <si>
    <t>витамины</t>
  </si>
  <si>
    <t>Завтрак</t>
  </si>
  <si>
    <t>Б</t>
  </si>
  <si>
    <t>Ж</t>
  </si>
  <si>
    <t>У</t>
  </si>
  <si>
    <t>В1</t>
  </si>
  <si>
    <t>С</t>
  </si>
  <si>
    <t>Са</t>
  </si>
  <si>
    <t>Обед</t>
  </si>
  <si>
    <t xml:space="preserve"> 1 день</t>
  </si>
  <si>
    <t>эн/ц</t>
  </si>
  <si>
    <t>выход</t>
  </si>
  <si>
    <t>Fe</t>
  </si>
  <si>
    <t>пищевые вещества</t>
  </si>
  <si>
    <t>мин. в.</t>
  </si>
  <si>
    <t>итого за прием пищи</t>
  </si>
  <si>
    <t>Итого за день</t>
  </si>
  <si>
    <t>масло сливочное</t>
  </si>
  <si>
    <t xml:space="preserve">хлеб пшеничный </t>
  </si>
  <si>
    <t>сыр полутвердый</t>
  </si>
  <si>
    <t>200/5</t>
  </si>
  <si>
    <t xml:space="preserve"> 2 день</t>
  </si>
  <si>
    <t>чай с сахаром с лимоном</t>
  </si>
  <si>
    <t>компот из сухофруктов</t>
  </si>
  <si>
    <t xml:space="preserve"> 3 день</t>
  </si>
  <si>
    <t>чай с молоком</t>
  </si>
  <si>
    <t>каша гречневая  рассыпчатая</t>
  </si>
  <si>
    <t>какао с молоком</t>
  </si>
  <si>
    <t>компот из кураги</t>
  </si>
  <si>
    <t xml:space="preserve"> 4 день</t>
  </si>
  <si>
    <t>компот из свежих яблок</t>
  </si>
  <si>
    <t xml:space="preserve"> 5 день</t>
  </si>
  <si>
    <t>напиток кофейный с молоком</t>
  </si>
  <si>
    <t xml:space="preserve"> 6 день</t>
  </si>
  <si>
    <t xml:space="preserve"> 7 день</t>
  </si>
  <si>
    <t xml:space="preserve"> 8 день</t>
  </si>
  <si>
    <t xml:space="preserve"> 9 день</t>
  </si>
  <si>
    <t>50/50</t>
  </si>
  <si>
    <t xml:space="preserve"> 10 день</t>
  </si>
  <si>
    <t xml:space="preserve">                                            средние показатели пищевой и энергетической ценности за 10 дней</t>
  </si>
  <si>
    <t>средние показатели</t>
  </si>
  <si>
    <t>200/12,5/10</t>
  </si>
  <si>
    <t>каша молочная гречневая с маслом</t>
  </si>
  <si>
    <t>7-11 лет</t>
  </si>
  <si>
    <t>А</t>
  </si>
  <si>
    <t>Е</t>
  </si>
  <si>
    <t>Mg</t>
  </si>
  <si>
    <t>P</t>
  </si>
  <si>
    <t>A</t>
  </si>
  <si>
    <t>B1</t>
  </si>
  <si>
    <t>E</t>
  </si>
  <si>
    <t>200/7</t>
  </si>
  <si>
    <t>7-11лет</t>
  </si>
  <si>
    <t xml:space="preserve">апельсины </t>
  </si>
  <si>
    <t>макаронные изделия отварные</t>
  </si>
  <si>
    <t>80/50</t>
  </si>
  <si>
    <t>100/50</t>
  </si>
  <si>
    <t xml:space="preserve">картофельное пюре </t>
  </si>
  <si>
    <t>суп картофельный с  горохом и говядиной</t>
  </si>
  <si>
    <t xml:space="preserve">бефстрогонов из говядины с соусом </t>
  </si>
  <si>
    <t>салат овощной с яблоками</t>
  </si>
  <si>
    <t xml:space="preserve">суп картофельный с макаронными изделиями с говядиной </t>
  </si>
  <si>
    <t>200/12,5</t>
  </si>
  <si>
    <t>каша молочная пшенная на молоке</t>
  </si>
  <si>
    <t>Салат из капусты,моркови</t>
  </si>
  <si>
    <t>борщ с капустой с картофелем с говядиной со сметаной</t>
  </si>
  <si>
    <t>рыба тушеная в томате с овощами</t>
  </si>
  <si>
    <t>100/70</t>
  </si>
  <si>
    <t xml:space="preserve">яблоко </t>
  </si>
  <si>
    <t>салат из  свеклы отварной с р.м.</t>
  </si>
  <si>
    <t>биточки из говядины паровые с маслом</t>
  </si>
  <si>
    <t>80/5</t>
  </si>
  <si>
    <t>сок фруктовый</t>
  </si>
  <si>
    <t xml:space="preserve">каша манная молочная вязкая </t>
  </si>
  <si>
    <t xml:space="preserve">плов из говядины </t>
  </si>
  <si>
    <t>50/200</t>
  </si>
  <si>
    <t xml:space="preserve">щи из свежей капусты с мясом </t>
  </si>
  <si>
    <t>котлета рыбная с соусом</t>
  </si>
  <si>
    <t>рассольник домашний с говядиной со сметаной</t>
  </si>
  <si>
    <t>каша молочная рисовая с маслом</t>
  </si>
  <si>
    <t xml:space="preserve">жаркое по домашнему </t>
  </si>
  <si>
    <t>суп карт. С рыбн. Конс.( сайра в масле)</t>
  </si>
  <si>
    <t xml:space="preserve">Винегрет овощной </t>
  </si>
  <si>
    <t>Котлета мясная с соусом томатным</t>
  </si>
  <si>
    <t>№ рецептуры</t>
  </si>
  <si>
    <t xml:space="preserve">№ рецептуры </t>
  </si>
  <si>
    <t xml:space="preserve">     50/200</t>
  </si>
  <si>
    <t>рис припущенный с кукурузой конс.</t>
  </si>
  <si>
    <t>весна</t>
  </si>
  <si>
    <t>сезон: весна</t>
  </si>
  <si>
    <t>сезон:  весна</t>
  </si>
  <si>
    <t>салат  картофельный с огурцами соленными</t>
  </si>
  <si>
    <t>гуляш из говядины</t>
  </si>
  <si>
    <t>50/30</t>
  </si>
  <si>
    <t>салат из отварной моркови с консервированной кукурузой с растительным маслом</t>
  </si>
  <si>
    <t>бифштекс  из говядины паровой с соусом томатным</t>
  </si>
  <si>
    <t>рис отварной</t>
  </si>
  <si>
    <t>каша молочная из "Геркулеса" с маслом</t>
  </si>
  <si>
    <t>салат из свеклы с сыром</t>
  </si>
  <si>
    <t>суп молочный с макаронными изделиями</t>
  </si>
  <si>
    <t>салат витаминный с маслом растительным</t>
  </si>
  <si>
    <t xml:space="preserve">тефтели с рисом из говядины с соусом </t>
  </si>
  <si>
    <t xml:space="preserve">салат из отварной свеклы с морковью </t>
  </si>
  <si>
    <t>суп крестьянский с перловкой с говядиной со сметаной</t>
  </si>
  <si>
    <t xml:space="preserve">биточки из говядины паровые с соусом томатным </t>
  </si>
  <si>
    <t>печенье</t>
  </si>
  <si>
    <t>каша молочная пшеничная с маслом</t>
  </si>
  <si>
    <t>салат картофельный с зеленым горошком</t>
  </si>
  <si>
    <t>рассольник ленинградский с говядиной со сметаной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</si>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</sst>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3" fillId="2" borderId="1" xfId="0" applyFont="1" applyFill="1" applyBorder="1"/>
    <xf numFmtId="0" fontId="9" fillId="2" borderId="1" xfId="0" applyFont="1" applyFill="1" applyBorder="1"/>
    <xf numFmtId="0" fontId="10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0" applyFont="1"/>
    <xf numFmtId="0" fontId="4" fillId="4" borderId="1" xfId="0" applyFont="1" applyFill="1" applyBorder="1"/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/>
    </xf>
    <xf numFmtId="0" fontId="11" fillId="5" borderId="1" xfId="0" applyFont="1" applyFill="1" applyBorder="1" applyAlignment="1">
      <alignment horizontal="right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9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/>
    <xf numFmtId="0" fontId="4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4" fillId="0" borderId="2" xfId="0" applyFont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9" fillId="0" borderId="0" xfId="0" applyFont="1" applyBorder="1"/>
    <xf numFmtId="0" fontId="3" fillId="0" borderId="0" xfId="0" applyNumberFormat="1" applyFont="1" applyBorder="1"/>
    <xf numFmtId="0" fontId="1" fillId="0" borderId="0" xfId="0" applyFont="1" applyFill="1" applyBorder="1"/>
    <xf numFmtId="0" fontId="3" fillId="5" borderId="1" xfId="0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0" fontId="3" fillId="4" borderId="1" xfId="0" applyNumberFormat="1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3" fillId="0" borderId="2" xfId="0" applyFont="1" applyBorder="1"/>
    <xf numFmtId="0" fontId="3" fillId="4" borderId="1" xfId="0" applyFont="1" applyFill="1" applyBorder="1"/>
    <xf numFmtId="0" fontId="1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zoomScaleNormal="100" workbookViewId="0">
      <selection activeCell="B1" sqref="B1"/>
    </sheetView>
  </sheetViews>
  <sheetFormatPr defaultRowHeight="15" x14ac:dyDescent="0.25"/>
  <cols>
    <col min="1" max="1" width="10.42578125" customWidth="1"/>
    <col min="2" max="2" width="31.28515625" customWidth="1"/>
    <col min="3" max="3" width="7" customWidth="1"/>
    <col min="4" max="6" width="3.42578125" customWidth="1"/>
    <col min="7" max="7" width="5.7109375" customWidth="1"/>
    <col min="8" max="10" width="3.42578125" customWidth="1"/>
    <col min="11" max="11" width="3.85546875" customWidth="1"/>
    <col min="12" max="12" width="4.85546875" customWidth="1"/>
    <col min="13" max="13" width="4.140625" customWidth="1"/>
    <col min="14" max="14" width="3.42578125" customWidth="1"/>
    <col min="15" max="15" width="5.140625" customWidth="1"/>
  </cols>
  <sheetData>
    <row r="1" spans="1:15" ht="20.25" x14ac:dyDescent="0.3">
      <c r="A1" s="19"/>
      <c r="B1" s="17" t="s">
        <v>89</v>
      </c>
      <c r="C1" s="65"/>
      <c r="D1" s="65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2" customHeight="1" x14ac:dyDescent="0.25">
      <c r="A2" s="13"/>
      <c r="B2" s="18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5">
      <c r="A3" s="6"/>
      <c r="B3" s="1" t="s">
        <v>0</v>
      </c>
      <c r="C3" s="1" t="s">
        <v>44</v>
      </c>
      <c r="D3" s="69" t="s">
        <v>14</v>
      </c>
      <c r="E3" s="69"/>
      <c r="F3" s="69"/>
      <c r="G3" s="69"/>
      <c r="H3" s="69" t="s">
        <v>1</v>
      </c>
      <c r="I3" s="69"/>
      <c r="J3" s="69"/>
      <c r="K3" s="69"/>
      <c r="L3" s="66" t="s">
        <v>15</v>
      </c>
      <c r="M3" s="67"/>
      <c r="N3" s="67"/>
      <c r="O3" s="68"/>
    </row>
    <row r="4" spans="1:15" x14ac:dyDescent="0.25">
      <c r="A4" s="6" t="s">
        <v>85</v>
      </c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ht="24.75" customHeight="1" x14ac:dyDescent="0.25">
      <c r="A5" s="6">
        <v>112</v>
      </c>
      <c r="B5" s="33" t="s">
        <v>64</v>
      </c>
      <c r="C5" s="34" t="s">
        <v>21</v>
      </c>
      <c r="D5" s="46">
        <v>7.44</v>
      </c>
      <c r="E5" s="46">
        <v>6.2</v>
      </c>
      <c r="F5" s="46">
        <v>36.5</v>
      </c>
      <c r="G5" s="46">
        <v>213</v>
      </c>
      <c r="H5" s="46">
        <v>1.34</v>
      </c>
      <c r="I5" s="46">
        <v>32.4</v>
      </c>
      <c r="J5" s="46">
        <v>0.14399999999999999</v>
      </c>
      <c r="K5" s="46">
        <v>0.1</v>
      </c>
      <c r="L5" s="46">
        <v>136.19999999999999</v>
      </c>
      <c r="M5" s="46">
        <v>0.5</v>
      </c>
      <c r="N5" s="46">
        <v>47.8</v>
      </c>
      <c r="O5" s="46">
        <v>187</v>
      </c>
    </row>
    <row r="6" spans="1:15" x14ac:dyDescent="0.25">
      <c r="A6" s="31">
        <v>295</v>
      </c>
      <c r="B6" s="33" t="s">
        <v>26</v>
      </c>
      <c r="C6" s="34">
        <v>200</v>
      </c>
      <c r="D6" s="35">
        <v>1.6</v>
      </c>
      <c r="E6" s="35">
        <v>1.6</v>
      </c>
      <c r="F6" s="35">
        <v>17</v>
      </c>
      <c r="G6" s="35">
        <v>89.32</v>
      </c>
      <c r="H6" s="35">
        <v>1.4</v>
      </c>
      <c r="I6" s="35">
        <v>4.2</v>
      </c>
      <c r="J6" s="35">
        <v>0.1</v>
      </c>
      <c r="K6" s="35">
        <v>0.3</v>
      </c>
      <c r="L6" s="35">
        <v>63.9</v>
      </c>
      <c r="M6" s="35">
        <v>0</v>
      </c>
      <c r="N6" s="35">
        <v>8.6999999999999993</v>
      </c>
      <c r="O6" s="35">
        <v>40</v>
      </c>
    </row>
    <row r="7" spans="1:15" x14ac:dyDescent="0.25">
      <c r="A7" s="6">
        <v>114</v>
      </c>
      <c r="B7" s="33" t="s">
        <v>19</v>
      </c>
      <c r="C7" s="12">
        <v>40</v>
      </c>
      <c r="D7" s="11">
        <v>3.2</v>
      </c>
      <c r="E7" s="11">
        <v>0.4</v>
      </c>
      <c r="F7" s="37">
        <v>19</v>
      </c>
      <c r="G7" s="11">
        <v>94</v>
      </c>
      <c r="H7" s="11">
        <v>0</v>
      </c>
      <c r="I7" s="11">
        <v>0</v>
      </c>
      <c r="J7" s="37">
        <v>0</v>
      </c>
      <c r="K7" s="11">
        <v>0</v>
      </c>
      <c r="L7" s="11">
        <v>8.6999999999999993</v>
      </c>
      <c r="M7" s="11">
        <v>0.4</v>
      </c>
      <c r="N7" s="37">
        <v>13.2</v>
      </c>
      <c r="O7" s="37">
        <v>30.6</v>
      </c>
    </row>
    <row r="8" spans="1:15" x14ac:dyDescent="0.25">
      <c r="A8" s="6">
        <v>366</v>
      </c>
      <c r="B8" s="33" t="s">
        <v>20</v>
      </c>
      <c r="C8" s="38">
        <v>15</v>
      </c>
      <c r="D8" s="37">
        <v>3.9</v>
      </c>
      <c r="E8" s="37">
        <v>3.9</v>
      </c>
      <c r="F8" s="37">
        <v>0</v>
      </c>
      <c r="G8" s="37">
        <v>51.6</v>
      </c>
      <c r="H8" s="37">
        <v>0</v>
      </c>
      <c r="I8" s="37">
        <v>19</v>
      </c>
      <c r="J8" s="37">
        <v>0</v>
      </c>
      <c r="K8" s="37">
        <v>0</v>
      </c>
      <c r="L8" s="37">
        <v>142.5</v>
      </c>
      <c r="M8" s="37">
        <v>0</v>
      </c>
      <c r="N8" s="37">
        <v>6.8</v>
      </c>
      <c r="O8" s="37">
        <v>84.5</v>
      </c>
    </row>
    <row r="9" spans="1:15" x14ac:dyDescent="0.25">
      <c r="A9" s="35">
        <v>365</v>
      </c>
      <c r="B9" s="33" t="s">
        <v>18</v>
      </c>
      <c r="C9" s="38">
        <v>10</v>
      </c>
      <c r="D9" s="37">
        <v>0.05</v>
      </c>
      <c r="E9" s="37">
        <v>7.2</v>
      </c>
      <c r="F9" s="37">
        <v>0.08</v>
      </c>
      <c r="G9" s="37">
        <v>74.8</v>
      </c>
      <c r="H9" s="37">
        <v>0</v>
      </c>
      <c r="I9" s="37">
        <v>34</v>
      </c>
      <c r="J9" s="37">
        <v>0</v>
      </c>
      <c r="K9" s="37">
        <v>0</v>
      </c>
      <c r="L9" s="37">
        <v>1.2</v>
      </c>
      <c r="M9" s="37">
        <v>0.02</v>
      </c>
      <c r="N9" s="37">
        <v>0</v>
      </c>
      <c r="O9" s="37">
        <v>1.6</v>
      </c>
    </row>
    <row r="10" spans="1:15" x14ac:dyDescent="0.25">
      <c r="A10" s="6">
        <v>118</v>
      </c>
      <c r="B10" s="33" t="s">
        <v>54</v>
      </c>
      <c r="C10" s="34">
        <v>200</v>
      </c>
      <c r="D10" s="37">
        <v>1</v>
      </c>
      <c r="E10" s="37">
        <v>1</v>
      </c>
      <c r="F10" s="37">
        <v>20.5</v>
      </c>
      <c r="G10" s="37">
        <v>115.5</v>
      </c>
      <c r="H10" s="37">
        <v>29.5</v>
      </c>
      <c r="I10" s="37">
        <v>0</v>
      </c>
      <c r="J10" s="37">
        <v>0</v>
      </c>
      <c r="K10" s="37">
        <v>0</v>
      </c>
      <c r="L10" s="37">
        <v>139.75</v>
      </c>
      <c r="M10" s="37">
        <v>2.75</v>
      </c>
      <c r="N10" s="37">
        <v>22.5</v>
      </c>
      <c r="O10" s="37">
        <v>27.5</v>
      </c>
    </row>
    <row r="11" spans="1:15" x14ac:dyDescent="0.25">
      <c r="A11" s="6"/>
      <c r="B11" s="8" t="s">
        <v>16</v>
      </c>
      <c r="C11" s="4"/>
      <c r="D11" s="14">
        <f>D5+D6+D7+D8+D9+D10</f>
        <v>17.190000000000001</v>
      </c>
      <c r="E11" s="14">
        <f>E5+E6+E7+E8+E9+E10</f>
        <v>20.3</v>
      </c>
      <c r="F11" s="14">
        <f t="shared" ref="F11:O11" si="0">F5+F6+F7+F8+F9+F10</f>
        <v>93.08</v>
      </c>
      <c r="G11" s="14">
        <f t="shared" si="0"/>
        <v>638.22</v>
      </c>
      <c r="H11" s="14">
        <f t="shared" si="0"/>
        <v>32.24</v>
      </c>
      <c r="I11" s="14">
        <f t="shared" si="0"/>
        <v>89.6</v>
      </c>
      <c r="J11" s="14">
        <f t="shared" si="0"/>
        <v>0.24399999999999999</v>
      </c>
      <c r="K11" s="14">
        <f t="shared" si="0"/>
        <v>0.4</v>
      </c>
      <c r="L11" s="14">
        <f t="shared" si="0"/>
        <v>492.24999999999994</v>
      </c>
      <c r="M11" s="14">
        <f t="shared" si="0"/>
        <v>3.67</v>
      </c>
      <c r="N11" s="14">
        <f t="shared" si="0"/>
        <v>99</v>
      </c>
      <c r="O11" s="14">
        <f t="shared" si="0"/>
        <v>371.20000000000005</v>
      </c>
    </row>
    <row r="12" spans="1:15" ht="12.75" customHeight="1" x14ac:dyDescent="0.25">
      <c r="A12" s="6"/>
      <c r="B12" s="5" t="s">
        <v>9</v>
      </c>
      <c r="C12" s="7"/>
      <c r="D12" s="6"/>
      <c r="E12" s="6"/>
      <c r="F12" s="6"/>
      <c r="G12" s="6"/>
      <c r="H12" s="6"/>
      <c r="I12" s="6"/>
      <c r="J12" s="35"/>
      <c r="K12" s="6"/>
      <c r="L12" s="6"/>
      <c r="M12" s="6"/>
      <c r="N12" s="35"/>
      <c r="O12" s="35"/>
    </row>
    <row r="13" spans="1:15" ht="22.5" customHeight="1" x14ac:dyDescent="0.25">
      <c r="A13" s="42">
        <v>38</v>
      </c>
      <c r="B13" s="44" t="s">
        <v>61</v>
      </c>
      <c r="C13" s="34">
        <v>80</v>
      </c>
      <c r="D13" s="46">
        <v>1</v>
      </c>
      <c r="E13" s="46">
        <v>0.2</v>
      </c>
      <c r="F13" s="46">
        <v>10</v>
      </c>
      <c r="G13" s="46">
        <v>30.3</v>
      </c>
      <c r="H13" s="46">
        <v>13</v>
      </c>
      <c r="I13" s="46">
        <v>0</v>
      </c>
      <c r="J13" s="46">
        <v>0</v>
      </c>
      <c r="K13" s="46">
        <v>4.5</v>
      </c>
      <c r="L13" s="46">
        <v>26</v>
      </c>
      <c r="M13" s="46">
        <v>1</v>
      </c>
      <c r="N13" s="46">
        <v>17.239999999999998</v>
      </c>
      <c r="O13" s="46">
        <v>32</v>
      </c>
    </row>
    <row r="14" spans="1:15" ht="23.25" customHeight="1" x14ac:dyDescent="0.25">
      <c r="A14" s="27">
        <v>47</v>
      </c>
      <c r="B14" s="28" t="s">
        <v>62</v>
      </c>
      <c r="C14" s="27" t="s">
        <v>63</v>
      </c>
      <c r="D14" s="46">
        <v>5.56</v>
      </c>
      <c r="E14" s="46">
        <v>4.7050000000000001</v>
      </c>
      <c r="F14" s="46">
        <v>15.06</v>
      </c>
      <c r="G14" s="46">
        <v>124.36</v>
      </c>
      <c r="H14" s="46">
        <v>6.6</v>
      </c>
      <c r="I14" s="46">
        <v>8.0000000000000002E-3</v>
      </c>
      <c r="J14" s="46">
        <v>8.4000000000000005E-2</v>
      </c>
      <c r="K14" s="46">
        <v>0.32</v>
      </c>
      <c r="L14" s="46">
        <v>12.2</v>
      </c>
      <c r="M14" s="46">
        <v>0.76</v>
      </c>
      <c r="N14" s="46">
        <v>18</v>
      </c>
      <c r="O14" s="46">
        <v>43</v>
      </c>
    </row>
    <row r="15" spans="1:15" ht="21" customHeight="1" x14ac:dyDescent="0.25">
      <c r="A15" s="42">
        <v>219</v>
      </c>
      <c r="B15" s="35" t="s">
        <v>60</v>
      </c>
      <c r="C15" s="36" t="s">
        <v>38</v>
      </c>
      <c r="D15" s="37">
        <v>15</v>
      </c>
      <c r="E15" s="37">
        <v>13</v>
      </c>
      <c r="F15" s="37">
        <v>2.4</v>
      </c>
      <c r="G15" s="37">
        <v>194</v>
      </c>
      <c r="H15" s="37">
        <v>0.7</v>
      </c>
      <c r="I15" s="37">
        <v>0</v>
      </c>
      <c r="J15" s="37">
        <v>0.1</v>
      </c>
      <c r="K15" s="37">
        <v>0.5</v>
      </c>
      <c r="L15" s="37">
        <v>27</v>
      </c>
      <c r="M15" s="37">
        <v>2.2000000000000002</v>
      </c>
      <c r="N15" s="37">
        <v>25</v>
      </c>
      <c r="O15" s="37">
        <v>159</v>
      </c>
    </row>
    <row r="16" spans="1:15" x14ac:dyDescent="0.25">
      <c r="A16" s="46">
        <v>222</v>
      </c>
      <c r="B16" s="35" t="s">
        <v>27</v>
      </c>
      <c r="C16" s="36">
        <v>150</v>
      </c>
      <c r="D16" s="37">
        <v>8.4</v>
      </c>
      <c r="E16" s="37">
        <v>5.4</v>
      </c>
      <c r="F16" s="37">
        <v>45</v>
      </c>
      <c r="G16" s="37">
        <v>258.8</v>
      </c>
      <c r="H16" s="37">
        <v>0</v>
      </c>
      <c r="I16" s="37">
        <v>25</v>
      </c>
      <c r="J16" s="37">
        <v>0.2</v>
      </c>
      <c r="K16" s="37">
        <v>0</v>
      </c>
      <c r="L16" s="37">
        <v>18</v>
      </c>
      <c r="M16" s="37">
        <v>2.2999999999999998</v>
      </c>
      <c r="N16" s="37">
        <v>133</v>
      </c>
      <c r="O16" s="37">
        <v>175</v>
      </c>
    </row>
    <row r="17" spans="1:15" x14ac:dyDescent="0.25">
      <c r="A17" s="46">
        <v>293</v>
      </c>
      <c r="B17" s="35" t="s">
        <v>73</v>
      </c>
      <c r="C17" s="36">
        <v>200</v>
      </c>
      <c r="D17" s="37">
        <v>1</v>
      </c>
      <c r="E17" s="37">
        <v>0.2</v>
      </c>
      <c r="F17" s="37">
        <v>20.2</v>
      </c>
      <c r="G17" s="37">
        <v>36</v>
      </c>
      <c r="H17" s="37">
        <v>4</v>
      </c>
      <c r="I17" s="37">
        <v>0</v>
      </c>
      <c r="J17" s="37">
        <v>0.02</v>
      </c>
      <c r="K17" s="37">
        <v>0</v>
      </c>
      <c r="L17" s="37">
        <v>14</v>
      </c>
      <c r="M17" s="37">
        <v>2.8</v>
      </c>
      <c r="N17" s="37">
        <v>8</v>
      </c>
      <c r="O17" s="37">
        <v>14</v>
      </c>
    </row>
    <row r="18" spans="1:15" x14ac:dyDescent="0.25">
      <c r="A18" s="35">
        <v>283</v>
      </c>
      <c r="B18" s="35" t="s">
        <v>24</v>
      </c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5">
      <c r="A19" s="6">
        <v>114</v>
      </c>
      <c r="B19" s="35" t="s">
        <v>19</v>
      </c>
      <c r="C19" s="36">
        <v>40</v>
      </c>
      <c r="D19" s="40">
        <v>3</v>
      </c>
      <c r="E19" s="40">
        <v>0.3</v>
      </c>
      <c r="F19" s="40">
        <v>20</v>
      </c>
      <c r="G19" s="40">
        <v>94</v>
      </c>
      <c r="H19" s="40">
        <v>0</v>
      </c>
      <c r="I19" s="40">
        <v>0</v>
      </c>
      <c r="J19" s="40">
        <v>4.3999999999999997E-2</v>
      </c>
      <c r="K19" s="40">
        <v>0</v>
      </c>
      <c r="L19" s="40">
        <v>8</v>
      </c>
      <c r="M19" s="40">
        <v>0.4</v>
      </c>
      <c r="N19" s="40">
        <v>13.6</v>
      </c>
      <c r="O19" s="40">
        <v>30.4</v>
      </c>
    </row>
    <row r="20" spans="1:15" x14ac:dyDescent="0.25">
      <c r="A20" s="6"/>
      <c r="B20" s="8" t="s">
        <v>16</v>
      </c>
      <c r="C20" s="7"/>
      <c r="D20" s="15">
        <f>SUM(D14:D19)</f>
        <v>32.96</v>
      </c>
      <c r="E20" s="15">
        <f t="shared" ref="E20:O20" si="1">SUM(E14:E19)</f>
        <v>23.604999999999997</v>
      </c>
      <c r="F20" s="15">
        <f t="shared" si="1"/>
        <v>102.66</v>
      </c>
      <c r="G20" s="15">
        <f t="shared" si="1"/>
        <v>707.16000000000008</v>
      </c>
      <c r="H20" s="15">
        <f t="shared" si="1"/>
        <v>11.3</v>
      </c>
      <c r="I20" s="15">
        <f t="shared" si="1"/>
        <v>25.007999999999999</v>
      </c>
      <c r="J20" s="15">
        <f t="shared" si="1"/>
        <v>0.44800000000000001</v>
      </c>
      <c r="K20" s="15">
        <f t="shared" si="1"/>
        <v>0.82000000000000006</v>
      </c>
      <c r="L20" s="15">
        <f t="shared" si="1"/>
        <v>79.2</v>
      </c>
      <c r="M20" s="15">
        <f t="shared" si="1"/>
        <v>8.4599999999999991</v>
      </c>
      <c r="N20" s="15">
        <f t="shared" si="1"/>
        <v>197.6</v>
      </c>
      <c r="O20" s="15">
        <f t="shared" si="1"/>
        <v>421.4</v>
      </c>
    </row>
    <row r="21" spans="1:15" x14ac:dyDescent="0.25">
      <c r="A21" s="6"/>
      <c r="B21" s="1" t="s">
        <v>17</v>
      </c>
      <c r="C21" s="7"/>
      <c r="D21" s="26">
        <f>D11+D20</f>
        <v>50.150000000000006</v>
      </c>
      <c r="E21" s="26">
        <f t="shared" ref="E21:O21" si="2">E11+E20</f>
        <v>43.905000000000001</v>
      </c>
      <c r="F21" s="26">
        <f t="shared" si="2"/>
        <v>195.74</v>
      </c>
      <c r="G21" s="26">
        <f t="shared" si="2"/>
        <v>1345.38</v>
      </c>
      <c r="H21" s="26">
        <f t="shared" si="2"/>
        <v>43.540000000000006</v>
      </c>
      <c r="I21" s="26">
        <f t="shared" si="2"/>
        <v>114.60799999999999</v>
      </c>
      <c r="J21" s="26">
        <f t="shared" si="2"/>
        <v>0.69199999999999995</v>
      </c>
      <c r="K21" s="26">
        <f t="shared" si="2"/>
        <v>1.2200000000000002</v>
      </c>
      <c r="L21" s="26">
        <f t="shared" si="2"/>
        <v>571.44999999999993</v>
      </c>
      <c r="M21" s="26">
        <f t="shared" si="2"/>
        <v>12.129999999999999</v>
      </c>
      <c r="N21" s="26">
        <f t="shared" si="2"/>
        <v>296.60000000000002</v>
      </c>
      <c r="O21" s="26">
        <f t="shared" si="2"/>
        <v>792.6</v>
      </c>
    </row>
    <row r="22" spans="1:15" x14ac:dyDescent="0.25">
      <c r="B22" s="3"/>
      <c r="C22" s="3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B24" s="3"/>
      <c r="C24" s="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5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2:1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2:1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2:1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1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2:1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2:1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2:1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2:1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2:1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2:1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2:1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2:1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2:1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2:1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2:15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2:15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2:15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2:1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2:1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1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2:15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2:15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2:1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2:15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2:15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2:15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2:15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2:15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2:15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2:15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2:15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2:15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2:15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2:15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2:15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2:1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2:1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2:15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2:15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2:15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2:15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2:15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2:15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2:15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2:15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2:15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2:15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2:15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2:15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2:15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2:15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2:15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2:15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2:15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2:15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2:15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2:15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2:15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2:15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2:15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2:15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2:15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2:15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2:15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2:1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2:1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2:1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2:1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2:1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2:1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2:1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2:1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2:1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2:15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2:15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2:15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2:15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2:1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2:1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2:15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2:15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2:15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2:1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</sheetData>
  <mergeCells count="3">
    <mergeCell ref="D3:G3"/>
    <mergeCell ref="H3:K3"/>
    <mergeCell ref="L3:O3"/>
  </mergeCells>
  <pageMargins left="0.98425196850393704" right="0.98425196850393704" top="0.39370078740157483" bottom="0.39370078740157483" header="0.19685039370078741" footer="0.19685039370078741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P3" sqref="P3:AB20"/>
    </sheetView>
  </sheetViews>
  <sheetFormatPr defaultRowHeight="15" x14ac:dyDescent="0.25"/>
  <cols>
    <col min="1" max="1" width="11.140625" customWidth="1"/>
    <col min="2" max="2" width="34.5703125" customWidth="1"/>
    <col min="3" max="3" width="7" customWidth="1"/>
    <col min="4" max="6" width="3.42578125" customWidth="1"/>
    <col min="7" max="7" width="4.140625" customWidth="1"/>
    <col min="8" max="12" width="3.42578125" customWidth="1"/>
    <col min="13" max="13" width="3.85546875" customWidth="1"/>
    <col min="14" max="15" width="3.42578125" customWidth="1"/>
  </cols>
  <sheetData>
    <row r="1" spans="1:15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2.75" customHeight="1" x14ac:dyDescent="0.25">
      <c r="A2" s="13"/>
      <c r="B2" s="18" t="s">
        <v>39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2.75" customHeight="1" x14ac:dyDescent="0.25">
      <c r="A3" s="6" t="s">
        <v>86</v>
      </c>
      <c r="B3" s="1" t="s">
        <v>0</v>
      </c>
      <c r="C3" s="51" t="s">
        <v>44</v>
      </c>
      <c r="D3" s="70" t="s">
        <v>14</v>
      </c>
      <c r="E3" s="71"/>
      <c r="F3" s="71"/>
      <c r="G3" s="72"/>
      <c r="H3" s="69" t="s">
        <v>1</v>
      </c>
      <c r="I3" s="69"/>
      <c r="J3" s="69"/>
      <c r="K3" s="69"/>
      <c r="L3" s="69" t="s">
        <v>15</v>
      </c>
      <c r="M3" s="69"/>
      <c r="N3" s="69"/>
      <c r="O3" s="69"/>
    </row>
    <row r="4" spans="1:15" ht="12" customHeight="1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x14ac:dyDescent="0.25">
      <c r="A5" s="35">
        <v>108</v>
      </c>
      <c r="B5" s="35" t="s">
        <v>107</v>
      </c>
      <c r="C5" s="36" t="s">
        <v>21</v>
      </c>
      <c r="D5" s="37">
        <v>9.44</v>
      </c>
      <c r="E5" s="37">
        <v>7.48</v>
      </c>
      <c r="F5" s="37">
        <v>36.5</v>
      </c>
      <c r="G5" s="37">
        <v>243</v>
      </c>
      <c r="H5" s="37">
        <v>1.34</v>
      </c>
      <c r="I5" s="37">
        <v>0.1</v>
      </c>
      <c r="J5" s="37">
        <v>0.16</v>
      </c>
      <c r="K5" s="37">
        <v>0.17</v>
      </c>
      <c r="L5" s="37">
        <v>136</v>
      </c>
      <c r="M5" s="37">
        <v>1.9</v>
      </c>
      <c r="N5" s="37">
        <v>28.61</v>
      </c>
      <c r="O5" s="37">
        <v>153.15</v>
      </c>
    </row>
    <row r="6" spans="1:15" x14ac:dyDescent="0.25">
      <c r="A6" s="31">
        <v>295</v>
      </c>
      <c r="B6" s="33" t="s">
        <v>26</v>
      </c>
      <c r="C6" s="34">
        <v>200</v>
      </c>
      <c r="D6" s="35">
        <v>1.6</v>
      </c>
      <c r="E6" s="35">
        <v>1.6</v>
      </c>
      <c r="F6" s="35">
        <v>17</v>
      </c>
      <c r="G6" s="35">
        <v>89.32</v>
      </c>
      <c r="H6" s="35">
        <v>1.4</v>
      </c>
      <c r="I6" s="35">
        <v>4.2</v>
      </c>
      <c r="J6" s="35">
        <v>0.1</v>
      </c>
      <c r="K6" s="35">
        <v>0.3</v>
      </c>
      <c r="L6" s="35">
        <v>63.9</v>
      </c>
      <c r="M6" s="35">
        <v>0</v>
      </c>
      <c r="N6" s="35">
        <v>8.6999999999999993</v>
      </c>
      <c r="O6" s="35">
        <v>40</v>
      </c>
    </row>
    <row r="7" spans="1:15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</row>
    <row r="8" spans="1:15" x14ac:dyDescent="0.25">
      <c r="A8" s="35">
        <v>366</v>
      </c>
      <c r="B8" s="33" t="s">
        <v>20</v>
      </c>
      <c r="C8" s="38">
        <v>15</v>
      </c>
      <c r="D8" s="37">
        <v>3.9</v>
      </c>
      <c r="E8" s="37">
        <v>3.9</v>
      </c>
      <c r="F8" s="37">
        <v>0</v>
      </c>
      <c r="G8" s="37">
        <v>51.6</v>
      </c>
      <c r="H8" s="37">
        <v>0</v>
      </c>
      <c r="I8" s="37">
        <v>19</v>
      </c>
      <c r="J8" s="37">
        <v>0</v>
      </c>
      <c r="K8" s="37">
        <v>0</v>
      </c>
      <c r="L8" s="37">
        <v>142.5</v>
      </c>
      <c r="M8" s="37">
        <v>0</v>
      </c>
      <c r="N8" s="37">
        <v>6.8</v>
      </c>
      <c r="O8" s="37">
        <v>84.5</v>
      </c>
    </row>
    <row r="9" spans="1:15" x14ac:dyDescent="0.25">
      <c r="A9" s="35">
        <v>365</v>
      </c>
      <c r="B9" s="33" t="s">
        <v>18</v>
      </c>
      <c r="C9" s="38">
        <v>10</v>
      </c>
      <c r="D9" s="37">
        <v>0.05</v>
      </c>
      <c r="E9" s="37">
        <v>7.2</v>
      </c>
      <c r="F9" s="37">
        <v>0.08</v>
      </c>
      <c r="G9" s="37">
        <v>74.8</v>
      </c>
      <c r="H9" s="37">
        <v>0</v>
      </c>
      <c r="I9" s="37">
        <v>34</v>
      </c>
      <c r="J9" s="37">
        <v>0</v>
      </c>
      <c r="K9" s="37">
        <v>0</v>
      </c>
      <c r="L9" s="37">
        <v>1.2</v>
      </c>
      <c r="M9" s="37">
        <v>0.02</v>
      </c>
      <c r="N9" s="37">
        <v>0</v>
      </c>
      <c r="O9" s="37">
        <v>1.6</v>
      </c>
    </row>
    <row r="10" spans="1:15" x14ac:dyDescent="0.25">
      <c r="A10" s="35">
        <v>118</v>
      </c>
      <c r="B10" s="33" t="s">
        <v>54</v>
      </c>
      <c r="C10" s="34">
        <v>100</v>
      </c>
      <c r="D10" s="37">
        <v>0.5</v>
      </c>
      <c r="E10" s="37">
        <v>0.5</v>
      </c>
      <c r="F10" s="37">
        <v>12.5</v>
      </c>
      <c r="G10" s="37">
        <v>61.25</v>
      </c>
      <c r="H10" s="37">
        <v>14.75</v>
      </c>
      <c r="I10" s="37">
        <v>0</v>
      </c>
      <c r="J10" s="37">
        <v>0</v>
      </c>
      <c r="K10" s="37">
        <v>0</v>
      </c>
      <c r="L10" s="37">
        <v>69.87</v>
      </c>
      <c r="M10" s="37">
        <v>1.37</v>
      </c>
      <c r="N10" s="37">
        <v>11.25</v>
      </c>
      <c r="O10" s="37">
        <v>13.75</v>
      </c>
    </row>
    <row r="11" spans="1:15" ht="12.75" customHeight="1" x14ac:dyDescent="0.25">
      <c r="A11" s="6"/>
      <c r="B11" s="8" t="s">
        <v>16</v>
      </c>
      <c r="C11" s="34"/>
      <c r="D11" s="14">
        <f t="shared" ref="D11:O11" si="0">SUM(D5:D10)</f>
        <v>18.689999999999998</v>
      </c>
      <c r="E11" s="14">
        <f t="shared" si="0"/>
        <v>21.080000000000002</v>
      </c>
      <c r="F11" s="14">
        <f t="shared" si="0"/>
        <v>85.08</v>
      </c>
      <c r="G11" s="14">
        <f t="shared" si="0"/>
        <v>613.97</v>
      </c>
      <c r="H11" s="14">
        <f t="shared" si="0"/>
        <v>17.490000000000002</v>
      </c>
      <c r="I11" s="14">
        <f t="shared" si="0"/>
        <v>57.3</v>
      </c>
      <c r="J11" s="14">
        <f t="shared" si="0"/>
        <v>0.26</v>
      </c>
      <c r="K11" s="14">
        <f t="shared" si="0"/>
        <v>0.47</v>
      </c>
      <c r="L11" s="14">
        <f t="shared" si="0"/>
        <v>422.17</v>
      </c>
      <c r="M11" s="14">
        <f t="shared" si="0"/>
        <v>3.69</v>
      </c>
      <c r="N11" s="14">
        <f t="shared" si="0"/>
        <v>68.56</v>
      </c>
      <c r="O11" s="14">
        <f t="shared" si="0"/>
        <v>323.60000000000002</v>
      </c>
    </row>
    <row r="12" spans="1:15" ht="12" customHeight="1" x14ac:dyDescent="0.25">
      <c r="A12" s="6"/>
      <c r="B12" s="5" t="s">
        <v>9</v>
      </c>
      <c r="C12" s="29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8.75" customHeight="1" x14ac:dyDescent="0.25">
      <c r="A13" s="35">
        <v>31</v>
      </c>
      <c r="B13" s="44" t="s">
        <v>108</v>
      </c>
      <c r="C13" s="34">
        <v>80</v>
      </c>
      <c r="D13" s="37">
        <v>1.98</v>
      </c>
      <c r="E13" s="37">
        <v>7.4</v>
      </c>
      <c r="F13" s="37">
        <v>6.69</v>
      </c>
      <c r="G13" s="37">
        <v>94.2</v>
      </c>
      <c r="H13" s="37">
        <v>9.3000000000000007</v>
      </c>
      <c r="I13" s="37">
        <v>0.1</v>
      </c>
      <c r="J13" s="37">
        <v>0.11</v>
      </c>
      <c r="K13" s="37">
        <v>1.38</v>
      </c>
      <c r="L13" s="37">
        <v>18</v>
      </c>
      <c r="M13" s="37">
        <v>0.54</v>
      </c>
      <c r="N13" s="37">
        <v>14.23</v>
      </c>
      <c r="O13" s="37">
        <v>48</v>
      </c>
    </row>
    <row r="14" spans="1:15" ht="24" customHeight="1" x14ac:dyDescent="0.25">
      <c r="A14" s="35">
        <v>42</v>
      </c>
      <c r="B14" s="32" t="s">
        <v>109</v>
      </c>
      <c r="C14" s="27" t="s">
        <v>42</v>
      </c>
      <c r="D14" s="46">
        <v>5.32</v>
      </c>
      <c r="E14" s="46">
        <v>8.08</v>
      </c>
      <c r="F14" s="46">
        <v>25.9</v>
      </c>
      <c r="G14" s="46">
        <v>136.56</v>
      </c>
      <c r="H14" s="46">
        <v>10</v>
      </c>
      <c r="I14" s="46">
        <v>15.44</v>
      </c>
      <c r="J14" s="46">
        <v>0.08</v>
      </c>
      <c r="K14" s="46">
        <v>0.08</v>
      </c>
      <c r="L14" s="46">
        <v>23.2</v>
      </c>
      <c r="M14" s="46">
        <v>1.92</v>
      </c>
      <c r="N14" s="46">
        <v>28.16</v>
      </c>
      <c r="O14" s="46">
        <v>108.88</v>
      </c>
    </row>
    <row r="15" spans="1:15" ht="13.5" customHeight="1" x14ac:dyDescent="0.25">
      <c r="A15" s="35">
        <v>403</v>
      </c>
      <c r="B15" s="32" t="s">
        <v>110</v>
      </c>
      <c r="C15" s="29" t="s">
        <v>56</v>
      </c>
      <c r="D15" s="46">
        <v>14</v>
      </c>
      <c r="E15" s="46">
        <v>11</v>
      </c>
      <c r="F15" s="46">
        <v>7.4</v>
      </c>
      <c r="G15" s="46">
        <v>164.5</v>
      </c>
      <c r="H15" s="46">
        <v>3.6</v>
      </c>
      <c r="I15" s="46">
        <v>49</v>
      </c>
      <c r="J15" s="46">
        <v>0.2</v>
      </c>
      <c r="K15" s="46">
        <v>1</v>
      </c>
      <c r="L15" s="46">
        <v>39</v>
      </c>
      <c r="M15" s="46">
        <v>3.2</v>
      </c>
      <c r="N15" s="46">
        <v>18</v>
      </c>
      <c r="O15" s="46">
        <v>245</v>
      </c>
    </row>
    <row r="16" spans="1:15" x14ac:dyDescent="0.25">
      <c r="A16" s="35">
        <v>224</v>
      </c>
      <c r="B16" s="35" t="s">
        <v>97</v>
      </c>
      <c r="C16" s="36">
        <v>150</v>
      </c>
      <c r="D16" s="37">
        <v>3.8849999999999998</v>
      </c>
      <c r="E16" s="37">
        <v>5.085</v>
      </c>
      <c r="F16" s="37">
        <v>40.274999999999999</v>
      </c>
      <c r="G16" s="37">
        <v>215.18</v>
      </c>
      <c r="H16" s="37">
        <v>0.19500000000000001</v>
      </c>
      <c r="I16" s="37">
        <v>0</v>
      </c>
      <c r="J16" s="37">
        <v>0.03</v>
      </c>
      <c r="K16" s="37">
        <v>0.28499999999999998</v>
      </c>
      <c r="L16" s="37">
        <v>3.3149999999999999</v>
      </c>
      <c r="M16" s="37">
        <v>0.52500000000000002</v>
      </c>
      <c r="N16" s="37">
        <v>10.11</v>
      </c>
      <c r="O16" s="37">
        <v>39.704999999999998</v>
      </c>
    </row>
    <row r="17" spans="1:15" x14ac:dyDescent="0.25">
      <c r="A17" s="35">
        <v>282</v>
      </c>
      <c r="B17" s="35" t="s">
        <v>31</v>
      </c>
      <c r="C17" s="36">
        <v>200</v>
      </c>
      <c r="D17" s="37">
        <v>0.1</v>
      </c>
      <c r="E17" s="37">
        <v>0.1</v>
      </c>
      <c r="F17" s="37">
        <v>23</v>
      </c>
      <c r="G17" s="37">
        <v>66</v>
      </c>
      <c r="H17" s="37">
        <v>3.6</v>
      </c>
      <c r="I17" s="37">
        <v>0</v>
      </c>
      <c r="J17" s="37">
        <v>0</v>
      </c>
      <c r="K17" s="37">
        <v>0</v>
      </c>
      <c r="L17" s="37">
        <v>14</v>
      </c>
      <c r="M17" s="37">
        <v>0.4</v>
      </c>
      <c r="N17" s="37">
        <v>5.4</v>
      </c>
      <c r="O17" s="37">
        <v>3.89</v>
      </c>
    </row>
    <row r="18" spans="1:15" x14ac:dyDescent="0.25">
      <c r="A18" s="35">
        <v>114</v>
      </c>
      <c r="B18" s="33" t="s">
        <v>19</v>
      </c>
      <c r="C18" s="38">
        <v>40</v>
      </c>
      <c r="D18" s="37">
        <v>3.2</v>
      </c>
      <c r="E18" s="37">
        <v>0.4</v>
      </c>
      <c r="F18" s="37">
        <v>19</v>
      </c>
      <c r="G18" s="37">
        <v>94</v>
      </c>
      <c r="H18" s="37">
        <v>0</v>
      </c>
      <c r="I18" s="37">
        <v>0</v>
      </c>
      <c r="J18" s="37">
        <v>0</v>
      </c>
      <c r="K18" s="37">
        <v>0</v>
      </c>
      <c r="L18" s="37">
        <v>8.6999999999999993</v>
      </c>
      <c r="M18" s="37">
        <v>0.4</v>
      </c>
      <c r="N18" s="37">
        <v>13.2</v>
      </c>
      <c r="O18" s="37">
        <v>30.6</v>
      </c>
    </row>
    <row r="19" spans="1:15" ht="12.75" customHeight="1" x14ac:dyDescent="0.25">
      <c r="A19" s="6"/>
      <c r="B19" s="8" t="s">
        <v>16</v>
      </c>
      <c r="C19" s="29"/>
      <c r="D19" s="56">
        <f t="shared" ref="D19:O19" si="1">D13+D14+D15+D16+D17+D18</f>
        <v>28.485000000000003</v>
      </c>
      <c r="E19" s="56">
        <f t="shared" si="1"/>
        <v>32.065000000000005</v>
      </c>
      <c r="F19" s="56">
        <f t="shared" si="1"/>
        <v>122.26499999999999</v>
      </c>
      <c r="G19" s="56">
        <f t="shared" si="1"/>
        <v>770.44</v>
      </c>
      <c r="H19" s="56">
        <f t="shared" si="1"/>
        <v>26.695000000000004</v>
      </c>
      <c r="I19" s="56">
        <f t="shared" si="1"/>
        <v>64.539999999999992</v>
      </c>
      <c r="J19" s="56">
        <f t="shared" si="1"/>
        <v>0.42000000000000004</v>
      </c>
      <c r="K19" s="56">
        <f t="shared" si="1"/>
        <v>2.7450000000000001</v>
      </c>
      <c r="L19" s="56">
        <f t="shared" si="1"/>
        <v>106.215</v>
      </c>
      <c r="M19" s="56">
        <f t="shared" si="1"/>
        <v>6.9850000000000012</v>
      </c>
      <c r="N19" s="56">
        <f t="shared" si="1"/>
        <v>89.100000000000009</v>
      </c>
      <c r="O19" s="56">
        <f t="shared" si="1"/>
        <v>476.07499999999999</v>
      </c>
    </row>
    <row r="20" spans="1:15" ht="12.75" customHeight="1" x14ac:dyDescent="0.25">
      <c r="A20" s="6"/>
      <c r="B20" s="1" t="s">
        <v>17</v>
      </c>
      <c r="C20" s="34"/>
      <c r="D20" s="55">
        <f t="shared" ref="D20:O20" si="2">D11+D19</f>
        <v>47.174999999999997</v>
      </c>
      <c r="E20" s="55">
        <f t="shared" si="2"/>
        <v>53.14500000000001</v>
      </c>
      <c r="F20" s="55">
        <f t="shared" si="2"/>
        <v>207.34499999999997</v>
      </c>
      <c r="G20" s="55">
        <f t="shared" si="2"/>
        <v>1384.41</v>
      </c>
      <c r="H20" s="55">
        <f t="shared" si="2"/>
        <v>44.185000000000002</v>
      </c>
      <c r="I20" s="55">
        <f t="shared" si="2"/>
        <v>121.83999999999999</v>
      </c>
      <c r="J20" s="55">
        <f t="shared" si="2"/>
        <v>0.68</v>
      </c>
      <c r="K20" s="55">
        <f t="shared" si="2"/>
        <v>3.2149999999999999</v>
      </c>
      <c r="L20" s="55">
        <f t="shared" si="2"/>
        <v>528.38499999999999</v>
      </c>
      <c r="M20" s="55">
        <f t="shared" si="2"/>
        <v>10.675000000000001</v>
      </c>
      <c r="N20" s="55">
        <f t="shared" si="2"/>
        <v>157.66000000000003</v>
      </c>
      <c r="O20" s="55">
        <f t="shared" si="2"/>
        <v>799.67499999999995</v>
      </c>
    </row>
    <row r="21" spans="1:15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</sheetData>
  <mergeCells count="3">
    <mergeCell ref="D3:G3"/>
    <mergeCell ref="H3:K3"/>
    <mergeCell ref="L3:O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N2" sqref="N2:Z14"/>
    </sheetView>
  </sheetViews>
  <sheetFormatPr defaultRowHeight="15" x14ac:dyDescent="0.25"/>
  <cols>
    <col min="1" max="1" width="12.5703125" customWidth="1"/>
    <col min="2" max="13" width="5.7109375" customWidth="1"/>
  </cols>
  <sheetData>
    <row r="1" spans="1:13" x14ac:dyDescent="0.25">
      <c r="A1" s="16" t="s">
        <v>40</v>
      </c>
    </row>
    <row r="2" spans="1:13" x14ac:dyDescent="0.25">
      <c r="A2" s="1" t="s">
        <v>44</v>
      </c>
      <c r="B2" s="69" t="s">
        <v>14</v>
      </c>
      <c r="C2" s="69"/>
      <c r="D2" s="69"/>
      <c r="E2" s="69"/>
      <c r="F2" s="66" t="s">
        <v>1</v>
      </c>
      <c r="G2" s="67"/>
      <c r="H2" s="67"/>
      <c r="I2" s="68"/>
      <c r="J2" s="66" t="s">
        <v>15</v>
      </c>
      <c r="K2" s="67"/>
      <c r="L2" s="67"/>
      <c r="M2" s="68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11</v>
      </c>
      <c r="F3" s="1" t="s">
        <v>7</v>
      </c>
      <c r="G3" s="1" t="s">
        <v>6</v>
      </c>
      <c r="H3" s="1" t="s">
        <v>49</v>
      </c>
      <c r="I3" s="1" t="s">
        <v>51</v>
      </c>
      <c r="J3" s="1" t="s">
        <v>8</v>
      </c>
      <c r="K3" s="1" t="s">
        <v>13</v>
      </c>
      <c r="L3" s="1" t="s">
        <v>47</v>
      </c>
      <c r="M3" s="1" t="s">
        <v>48</v>
      </c>
    </row>
    <row r="4" spans="1:13" x14ac:dyDescent="0.25">
      <c r="A4" s="21">
        <v>1</v>
      </c>
      <c r="B4" s="6">
        <f>Лист1!D21</f>
        <v>50.150000000000006</v>
      </c>
      <c r="C4" s="6">
        <f>Лист1!E21</f>
        <v>43.905000000000001</v>
      </c>
      <c r="D4" s="6">
        <f>Лист1!F21</f>
        <v>195.74</v>
      </c>
      <c r="E4" s="6">
        <f>Лист1!G21</f>
        <v>1345.38</v>
      </c>
      <c r="F4" s="6">
        <f>Лист1!H21</f>
        <v>43.540000000000006</v>
      </c>
      <c r="G4" s="6">
        <f>Лист1!J21</f>
        <v>0.69199999999999995</v>
      </c>
      <c r="H4" s="6">
        <f>Лист1!I21</f>
        <v>114.60799999999999</v>
      </c>
      <c r="I4" s="35">
        <f>Лист1!K21</f>
        <v>1.2200000000000002</v>
      </c>
      <c r="J4" s="6">
        <f>Лист1!L21</f>
        <v>571.44999999999993</v>
      </c>
      <c r="K4" s="6">
        <f>Лист1!M21</f>
        <v>12.129999999999999</v>
      </c>
      <c r="L4" s="35">
        <f>Лист1!N21</f>
        <v>296.60000000000002</v>
      </c>
      <c r="M4" s="35">
        <f>Лист1!O21</f>
        <v>792.6</v>
      </c>
    </row>
    <row r="5" spans="1:13" x14ac:dyDescent="0.25">
      <c r="A5" s="21">
        <v>2</v>
      </c>
      <c r="B5" s="6">
        <f>Лист2!D20</f>
        <v>44.89</v>
      </c>
      <c r="C5" s="6">
        <f>Лист2!E20</f>
        <v>49.69</v>
      </c>
      <c r="D5" s="6">
        <f>Лист2!F20</f>
        <v>193.17000000000002</v>
      </c>
      <c r="E5" s="6">
        <f>Лист2!G20</f>
        <v>1423.1100000000001</v>
      </c>
      <c r="F5" s="6">
        <f>Лист2!H20</f>
        <v>17.774999999999999</v>
      </c>
      <c r="G5" s="6">
        <f>Лист2!J20</f>
        <v>0.38000000000000006</v>
      </c>
      <c r="H5" s="6">
        <f>Лист2!I20</f>
        <v>8.4</v>
      </c>
      <c r="I5" s="35">
        <f>Лист2!K20</f>
        <v>7.1000000000000005</v>
      </c>
      <c r="J5" s="35">
        <f>Лист2!L20</f>
        <v>246.755</v>
      </c>
      <c r="K5" s="6">
        <f>Лист2!M20</f>
        <v>7.51</v>
      </c>
      <c r="L5" s="35">
        <f>Лист2!N20</f>
        <v>189.28</v>
      </c>
      <c r="M5" s="35">
        <f>Лист2!O20</f>
        <v>601.53</v>
      </c>
    </row>
    <row r="6" spans="1:13" x14ac:dyDescent="0.25">
      <c r="A6" s="21">
        <v>3</v>
      </c>
      <c r="B6" s="6">
        <f>Лист3!D18</f>
        <v>45.46</v>
      </c>
      <c r="C6" s="6">
        <f>Лист3!E18</f>
        <v>35.820000000000007</v>
      </c>
      <c r="D6" s="6">
        <f>Лист3!F18</f>
        <v>195.41000000000003</v>
      </c>
      <c r="E6" s="6">
        <f>Лист3!G18</f>
        <v>1275.4299999999998</v>
      </c>
      <c r="F6" s="6">
        <f>Лист3!H18</f>
        <v>41.010000000000005</v>
      </c>
      <c r="G6" s="6">
        <f>Лист3!J18</f>
        <v>0.32600000000000001</v>
      </c>
      <c r="H6" s="6">
        <f>Лист3!I18</f>
        <v>60.3</v>
      </c>
      <c r="I6" s="35">
        <f>Лист3!K18</f>
        <v>8.1999999999999993</v>
      </c>
      <c r="J6" s="35">
        <f>Лист3!L18</f>
        <v>641.54999999999995</v>
      </c>
      <c r="K6" s="6">
        <f>Лист3!M18</f>
        <v>9.009999999999998</v>
      </c>
      <c r="L6" s="35">
        <f>Лист3!N18</f>
        <v>139.9</v>
      </c>
      <c r="M6" s="35">
        <f>Лист3!O18</f>
        <v>720.79</v>
      </c>
    </row>
    <row r="7" spans="1:13" x14ac:dyDescent="0.25">
      <c r="A7" s="21">
        <v>4</v>
      </c>
      <c r="B7" s="6">
        <f>Лист4!D20</f>
        <v>47.35</v>
      </c>
      <c r="C7" s="6">
        <f>Лист4!E20</f>
        <v>44.930000000000007</v>
      </c>
      <c r="D7" s="6">
        <f>Лист4!F20</f>
        <v>110.73</v>
      </c>
      <c r="E7" s="6">
        <f>Лист4!G20</f>
        <v>1291.29</v>
      </c>
      <c r="F7" s="6">
        <f>Лист4!H20</f>
        <v>47.63</v>
      </c>
      <c r="G7" s="6">
        <f>Лист4!J20</f>
        <v>0.35000000000000003</v>
      </c>
      <c r="H7" s="6">
        <f>Лист4!I20</f>
        <v>93.21</v>
      </c>
      <c r="I7" s="35">
        <f>Лист4!K20</f>
        <v>5.3199999999999985</v>
      </c>
      <c r="J7" s="35">
        <f>Лист4!L20</f>
        <v>425.03999999999996</v>
      </c>
      <c r="K7" s="6">
        <f>Лист4!M20</f>
        <v>7.2000000000000011</v>
      </c>
      <c r="L7" s="35">
        <f>Лист4!N20</f>
        <v>164.7</v>
      </c>
      <c r="M7" s="35">
        <f>Лист4!O20</f>
        <v>637</v>
      </c>
    </row>
    <row r="8" spans="1:13" x14ac:dyDescent="0.25">
      <c r="A8" s="21">
        <v>5</v>
      </c>
      <c r="B8" s="6">
        <f>Лист5!D21</f>
        <v>45.09</v>
      </c>
      <c r="C8" s="6">
        <f>Лист5!E21</f>
        <v>49.03</v>
      </c>
      <c r="D8" s="6">
        <f>Лист5!F21</f>
        <v>204.64</v>
      </c>
      <c r="E8" s="6">
        <f>Лист5!G21</f>
        <v>1298.4899999999998</v>
      </c>
      <c r="F8" s="6">
        <f>Лист5!H21</f>
        <v>50.345000000000006</v>
      </c>
      <c r="G8" s="6">
        <f>Лист5!J21</f>
        <v>0.35000000000000003</v>
      </c>
      <c r="H8" s="6">
        <f>Лист5!I21</f>
        <v>68.44</v>
      </c>
      <c r="I8" s="35">
        <f>Лист5!K21</f>
        <v>2.1700000000000004</v>
      </c>
      <c r="J8" s="35">
        <f>Лист5!L21</f>
        <v>699.01</v>
      </c>
      <c r="K8" s="6">
        <f>Лист5!M21</f>
        <v>9.51</v>
      </c>
      <c r="L8" s="35">
        <f>Лист5!N21</f>
        <v>142.01</v>
      </c>
      <c r="M8" s="35">
        <f>Лист5!O21</f>
        <v>601.67000000000007</v>
      </c>
    </row>
    <row r="9" spans="1:13" x14ac:dyDescent="0.25">
      <c r="A9" s="21">
        <v>6</v>
      </c>
      <c r="B9" s="6">
        <f>Лист6!D20</f>
        <v>48.535000000000004</v>
      </c>
      <c r="C9" s="6">
        <f>Лист6!E20</f>
        <v>48.760000000000005</v>
      </c>
      <c r="D9" s="6">
        <f>Лист6!F20</f>
        <v>197.06</v>
      </c>
      <c r="E9" s="6">
        <f>Лист6!G20</f>
        <v>1536.89</v>
      </c>
      <c r="F9" s="6">
        <f>Лист6!H20</f>
        <v>35.344999999999999</v>
      </c>
      <c r="G9" s="6">
        <f>Лист6!J20</f>
        <v>0.28400000000000003</v>
      </c>
      <c r="H9" s="6">
        <f>Лист6!I20</f>
        <v>65.3</v>
      </c>
      <c r="I9" s="35">
        <f>Лист6!K20</f>
        <v>1.625</v>
      </c>
      <c r="J9" s="35">
        <f>Лист6!L20</f>
        <v>636.35166666999999</v>
      </c>
      <c r="K9" s="6">
        <f>Лист6!M20</f>
        <v>8.1050000000000004</v>
      </c>
      <c r="L9" s="35">
        <f>Лист6!N20</f>
        <v>217.37666667000002</v>
      </c>
      <c r="M9" s="35">
        <f>Лист6!O20</f>
        <v>740.92166667000015</v>
      </c>
    </row>
    <row r="10" spans="1:13" x14ac:dyDescent="0.25">
      <c r="A10" s="21">
        <v>7</v>
      </c>
      <c r="B10" s="6">
        <f>Лист7!D23</f>
        <v>38.97</v>
      </c>
      <c r="C10" s="6">
        <f>Лист7!E23</f>
        <v>44.54</v>
      </c>
      <c r="D10" s="6">
        <f>Лист7!F23</f>
        <v>178.15285714300001</v>
      </c>
      <c r="E10" s="6">
        <f>Лист7!G23</f>
        <v>1457.1399999999999</v>
      </c>
      <c r="F10" s="6">
        <f>Лист7!H23</f>
        <v>29.240000000000002</v>
      </c>
      <c r="G10" s="6">
        <f>Лист7!J23</f>
        <v>0.17</v>
      </c>
      <c r="H10" s="6">
        <f>Лист7!I23</f>
        <v>87.62857142899999</v>
      </c>
      <c r="I10" s="35">
        <f>Лист7!K23</f>
        <v>5.8500000000000005</v>
      </c>
      <c r="J10" s="35">
        <f>Лист7!L23</f>
        <v>579.59999999999991</v>
      </c>
      <c r="K10" s="6">
        <f>Лист7!M23</f>
        <v>7.1999999999999993</v>
      </c>
      <c r="L10" s="35">
        <f>Лист7!N23</f>
        <v>227.95</v>
      </c>
      <c r="M10" s="35">
        <f>Лист7!O23</f>
        <v>838.92000000000007</v>
      </c>
    </row>
    <row r="11" spans="1:13" x14ac:dyDescent="0.25">
      <c r="A11" s="21">
        <v>8</v>
      </c>
      <c r="B11" s="6">
        <f>Лист8!D22</f>
        <v>42.519999999999996</v>
      </c>
      <c r="C11" s="6">
        <f>Лист8!E22</f>
        <v>49.67</v>
      </c>
      <c r="D11" s="6">
        <f>Лист8!F22</f>
        <v>165.26999999999998</v>
      </c>
      <c r="E11" s="6">
        <f>Лист8!G22</f>
        <v>1351.18</v>
      </c>
      <c r="F11" s="6">
        <f>Лист8!H22</f>
        <v>57.34</v>
      </c>
      <c r="G11" s="6">
        <f>Лист8!J22</f>
        <v>0.49100000000000005</v>
      </c>
      <c r="H11" s="6">
        <f>Лист8!I22</f>
        <v>66.015000000000001</v>
      </c>
      <c r="I11" s="35">
        <f>Лист8!K22</f>
        <v>4.0949999999999998</v>
      </c>
      <c r="J11" s="35">
        <f>Лист8!L22</f>
        <v>713.35</v>
      </c>
      <c r="K11" s="6">
        <f>Лист8!M22</f>
        <v>6.99</v>
      </c>
      <c r="L11" s="35">
        <f>Лист8!N22</f>
        <v>209.04</v>
      </c>
      <c r="M11" s="35">
        <f>Лист8!O22</f>
        <v>666.16000000000008</v>
      </c>
    </row>
    <row r="12" spans="1:13" x14ac:dyDescent="0.25">
      <c r="A12" s="21">
        <v>9</v>
      </c>
      <c r="B12" s="6">
        <f>Лист9!D21</f>
        <v>49.44</v>
      </c>
      <c r="C12" s="6">
        <f>Лист9!E21</f>
        <v>38.82</v>
      </c>
      <c r="D12" s="6">
        <f>Лист9!F21</f>
        <v>130.19</v>
      </c>
      <c r="E12" s="6">
        <f>Лист9!G21</f>
        <v>1229.45</v>
      </c>
      <c r="F12" s="6">
        <f>Лист9!H21</f>
        <v>10.345000000000001</v>
      </c>
      <c r="G12" s="6">
        <f>Лист9!J21</f>
        <v>0.30000000000000004</v>
      </c>
      <c r="H12" s="6">
        <f>Лист9!I21</f>
        <v>2.9</v>
      </c>
      <c r="I12" s="35">
        <f>Лист9!K21</f>
        <v>2.8433333330000004</v>
      </c>
      <c r="J12" s="35">
        <f>Лист9!L21</f>
        <v>211.12999999999997</v>
      </c>
      <c r="K12" s="6">
        <f>Лист9!M21</f>
        <v>5.96</v>
      </c>
      <c r="L12" s="35">
        <f>Лист9!N21</f>
        <v>147.28666666999999</v>
      </c>
      <c r="M12" s="35">
        <f>Лист9!O21</f>
        <v>446.82333332999997</v>
      </c>
    </row>
    <row r="13" spans="1:13" x14ac:dyDescent="0.25">
      <c r="A13" s="21">
        <v>10</v>
      </c>
      <c r="B13" s="6">
        <f>Лист10!D20</f>
        <v>47.174999999999997</v>
      </c>
      <c r="C13" s="6">
        <f>Лист10!E20</f>
        <v>53.14500000000001</v>
      </c>
      <c r="D13" s="6">
        <f>Лист10!F20</f>
        <v>207.34499999999997</v>
      </c>
      <c r="E13" s="6">
        <f>Лист10!G20</f>
        <v>1384.41</v>
      </c>
      <c r="F13" s="6">
        <f>Лист10!H20</f>
        <v>44.185000000000002</v>
      </c>
      <c r="G13" s="6">
        <f>Лист10!J20</f>
        <v>0.68</v>
      </c>
      <c r="H13" s="6">
        <f>Лист10!I20</f>
        <v>121.83999999999999</v>
      </c>
      <c r="I13" s="35">
        <f>Лист10!K20</f>
        <v>3.2149999999999999</v>
      </c>
      <c r="J13" s="35">
        <f>Лист10!L20</f>
        <v>528.38499999999999</v>
      </c>
      <c r="K13" s="6">
        <f>Лист10!M20</f>
        <v>10.675000000000001</v>
      </c>
      <c r="L13" s="35">
        <f>Лист10!N20</f>
        <v>157.66000000000003</v>
      </c>
      <c r="M13" s="35">
        <f>Лист10!O20</f>
        <v>799.67499999999995</v>
      </c>
    </row>
    <row r="14" spans="1:13" ht="24" customHeight="1" x14ac:dyDescent="0.25">
      <c r="A14" s="22" t="s">
        <v>41</v>
      </c>
      <c r="B14" s="23">
        <f>(B4+B5+B6+B7+B8+B9+B10+B11+B12+B13)/10</f>
        <v>45.958000000000006</v>
      </c>
      <c r="C14" s="23">
        <f t="shared" ref="C14:K14" si="0">(C4+C5+C6+C7+C8+C9+C10+C11+C12+C13)/10</f>
        <v>45.831000000000003</v>
      </c>
      <c r="D14" s="23">
        <f t="shared" si="0"/>
        <v>177.77078571429999</v>
      </c>
      <c r="E14" s="23">
        <f t="shared" si="0"/>
        <v>1359.277</v>
      </c>
      <c r="F14" s="23">
        <f t="shared" si="0"/>
        <v>37.675500000000007</v>
      </c>
      <c r="G14" s="23">
        <f t="shared" si="0"/>
        <v>0.40230000000000005</v>
      </c>
      <c r="H14" s="23">
        <f t="shared" si="0"/>
        <v>68.864157142899998</v>
      </c>
      <c r="I14" s="23">
        <f>(I4+I5+I6+I7+I8+I9+I10+I11+I12+I13)/10</f>
        <v>4.1638333333000004</v>
      </c>
      <c r="J14" s="23">
        <f t="shared" si="0"/>
        <v>525.26216666699997</v>
      </c>
      <c r="K14" s="23">
        <f t="shared" si="0"/>
        <v>8.4289999999999985</v>
      </c>
      <c r="L14" s="23">
        <f>(L4+L5+L6+L7+L8+L9+L10+L11+L12+L13)/10</f>
        <v>189.18033333400001</v>
      </c>
      <c r="M14" s="23">
        <f>(M4+M5+M6+M7+M8+M9+M10+M11+M12+M13)/10</f>
        <v>684.60900000000015</v>
      </c>
    </row>
    <row r="19" spans="7:7" x14ac:dyDescent="0.25">
      <c r="G19" s="24"/>
    </row>
  </sheetData>
  <mergeCells count="3">
    <mergeCell ref="B2:E2"/>
    <mergeCell ref="F2:I2"/>
    <mergeCell ref="J2:M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zoomScale="110" zoomScaleNormal="110" workbookViewId="0">
      <selection activeCell="P3" sqref="P3:AB20"/>
    </sheetView>
  </sheetViews>
  <sheetFormatPr defaultRowHeight="15" x14ac:dyDescent="0.25"/>
  <cols>
    <col min="1" max="1" width="10" customWidth="1"/>
    <col min="2" max="2" width="33.85546875" customWidth="1"/>
    <col min="3" max="3" width="7" customWidth="1"/>
    <col min="4" max="5" width="3.42578125" customWidth="1"/>
    <col min="6" max="6" width="4.5703125" customWidth="1"/>
    <col min="7" max="7" width="5.7109375" customWidth="1"/>
    <col min="8" max="14" width="3.42578125" customWidth="1"/>
    <col min="15" max="15" width="4.85546875" customWidth="1"/>
  </cols>
  <sheetData>
    <row r="1" spans="1:21" x14ac:dyDescent="0.25">
      <c r="A1" s="13"/>
      <c r="B1" s="17" t="s">
        <v>90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ht="12.75" customHeight="1" x14ac:dyDescent="0.25">
      <c r="A2" s="13"/>
      <c r="B2" s="18" t="s">
        <v>22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1" ht="15" customHeight="1" x14ac:dyDescent="0.25">
      <c r="A3" s="6" t="s">
        <v>85</v>
      </c>
      <c r="B3" s="1" t="s">
        <v>0</v>
      </c>
      <c r="C3" s="1" t="s">
        <v>44</v>
      </c>
      <c r="D3" s="69" t="s">
        <v>14</v>
      </c>
      <c r="E3" s="69"/>
      <c r="F3" s="69"/>
      <c r="G3" s="69"/>
      <c r="H3" s="66" t="s">
        <v>1</v>
      </c>
      <c r="I3" s="67"/>
      <c r="J3" s="67"/>
      <c r="K3" s="68"/>
      <c r="L3" s="66" t="s">
        <v>15</v>
      </c>
      <c r="M3" s="67"/>
      <c r="N3" s="67"/>
      <c r="O3" s="68"/>
    </row>
    <row r="4" spans="1:21" ht="12" customHeight="1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  <c r="P4" s="49"/>
      <c r="Q4" s="20"/>
    </row>
    <row r="5" spans="1:21" ht="15" customHeight="1" x14ac:dyDescent="0.25">
      <c r="A5" s="35">
        <v>189</v>
      </c>
      <c r="B5" s="33" t="s">
        <v>71</v>
      </c>
      <c r="C5" s="36" t="s">
        <v>72</v>
      </c>
      <c r="D5" s="37">
        <v>8.5399999999999991</v>
      </c>
      <c r="E5" s="37">
        <v>9.3699999999999992</v>
      </c>
      <c r="F5" s="37">
        <v>4.59</v>
      </c>
      <c r="G5" s="37">
        <v>141.4</v>
      </c>
      <c r="H5" s="37">
        <v>0.13</v>
      </c>
      <c r="I5" s="37">
        <v>0</v>
      </c>
      <c r="J5" s="37">
        <v>0.06</v>
      </c>
      <c r="K5" s="37">
        <v>0.65</v>
      </c>
      <c r="L5" s="37">
        <v>27.53</v>
      </c>
      <c r="M5" s="37">
        <v>0.93</v>
      </c>
      <c r="N5" s="37">
        <v>21.29</v>
      </c>
      <c r="O5" s="37">
        <v>112</v>
      </c>
    </row>
    <row r="6" spans="1:21" ht="13.5" customHeight="1" x14ac:dyDescent="0.25">
      <c r="A6" s="35">
        <v>227</v>
      </c>
      <c r="B6" s="35" t="s">
        <v>55</v>
      </c>
      <c r="C6" s="36">
        <v>150</v>
      </c>
      <c r="D6" s="37">
        <v>5.52</v>
      </c>
      <c r="E6" s="37">
        <v>5.3</v>
      </c>
      <c r="F6" s="37">
        <v>29</v>
      </c>
      <c r="G6" s="37">
        <v>195.39</v>
      </c>
      <c r="H6" s="37">
        <v>4.4999999999999998E-2</v>
      </c>
      <c r="I6" s="37">
        <v>0</v>
      </c>
      <c r="J6" s="37">
        <v>0.1</v>
      </c>
      <c r="K6" s="37">
        <v>0.99</v>
      </c>
      <c r="L6" s="37">
        <v>11.4</v>
      </c>
      <c r="M6" s="37">
        <v>0.92</v>
      </c>
      <c r="N6" s="37">
        <v>17.399999999999999</v>
      </c>
      <c r="O6" s="37">
        <v>47.1</v>
      </c>
    </row>
    <row r="7" spans="1:21" ht="12.75" customHeight="1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  <c r="P7" s="48"/>
      <c r="Q7" s="48"/>
      <c r="R7" s="48"/>
      <c r="S7" s="48"/>
      <c r="T7" s="48"/>
      <c r="U7" s="48"/>
    </row>
    <row r="8" spans="1:21" ht="12.75" customHeight="1" x14ac:dyDescent="0.25">
      <c r="A8" s="46">
        <v>604</v>
      </c>
      <c r="B8" s="35" t="s">
        <v>106</v>
      </c>
      <c r="C8" s="34">
        <v>50</v>
      </c>
      <c r="D8" s="37">
        <v>3.75</v>
      </c>
      <c r="E8" s="37">
        <v>4.9000000000000004</v>
      </c>
      <c r="F8" s="37">
        <v>37.200000000000003</v>
      </c>
      <c r="G8" s="37">
        <v>208.5</v>
      </c>
      <c r="H8" s="37">
        <v>0</v>
      </c>
      <c r="I8" s="37">
        <v>0</v>
      </c>
      <c r="J8" s="37">
        <v>0.04</v>
      </c>
      <c r="K8" s="37">
        <v>0</v>
      </c>
      <c r="L8" s="37">
        <v>2.5000000000000001E-2</v>
      </c>
      <c r="M8" s="37">
        <v>1.05</v>
      </c>
      <c r="N8" s="37">
        <v>0</v>
      </c>
      <c r="O8" s="37">
        <v>0</v>
      </c>
      <c r="P8" s="48"/>
      <c r="Q8" s="48"/>
      <c r="R8" s="48"/>
      <c r="S8" s="48"/>
      <c r="T8" s="48"/>
      <c r="U8" s="48"/>
    </row>
    <row r="9" spans="1:21" ht="12.75" customHeight="1" x14ac:dyDescent="0.25">
      <c r="A9" s="42">
        <v>287</v>
      </c>
      <c r="B9" s="33" t="s">
        <v>33</v>
      </c>
      <c r="C9" s="34">
        <v>200</v>
      </c>
      <c r="D9" s="37">
        <v>1.4</v>
      </c>
      <c r="E9" s="37">
        <v>1.6</v>
      </c>
      <c r="F9" s="37">
        <v>17</v>
      </c>
      <c r="G9" s="37">
        <v>108.69</v>
      </c>
      <c r="H9" s="37">
        <v>2.8</v>
      </c>
      <c r="I9" s="37">
        <v>8.4</v>
      </c>
      <c r="J9" s="37">
        <v>0.1</v>
      </c>
      <c r="K9" s="37">
        <v>0.1</v>
      </c>
      <c r="L9" s="37">
        <v>121</v>
      </c>
      <c r="M9" s="37">
        <v>0.1</v>
      </c>
      <c r="N9" s="37">
        <v>15</v>
      </c>
      <c r="O9" s="37">
        <v>91</v>
      </c>
      <c r="P9" s="48"/>
      <c r="Q9" s="48"/>
      <c r="R9" s="48"/>
      <c r="S9" s="48"/>
      <c r="T9" s="48"/>
      <c r="U9" s="48"/>
    </row>
    <row r="10" spans="1:21" ht="11.25" customHeight="1" x14ac:dyDescent="0.25">
      <c r="A10" s="6"/>
      <c r="B10" s="8" t="s">
        <v>16</v>
      </c>
      <c r="C10" s="4"/>
      <c r="D10" s="14">
        <f t="shared" ref="D10:O10" si="0">SUM(D5:D9)</f>
        <v>22.409999999999997</v>
      </c>
      <c r="E10" s="14">
        <f t="shared" si="0"/>
        <v>21.57</v>
      </c>
      <c r="F10" s="14">
        <f t="shared" si="0"/>
        <v>106.79</v>
      </c>
      <c r="G10" s="14">
        <f t="shared" si="0"/>
        <v>747.98</v>
      </c>
      <c r="H10" s="14">
        <f t="shared" si="0"/>
        <v>2.9749999999999996</v>
      </c>
      <c r="I10" s="14">
        <f t="shared" si="0"/>
        <v>8.4</v>
      </c>
      <c r="J10" s="14">
        <f t="shared" si="0"/>
        <v>0.30000000000000004</v>
      </c>
      <c r="K10" s="14">
        <f t="shared" si="0"/>
        <v>1.7400000000000002</v>
      </c>
      <c r="L10" s="14">
        <f t="shared" si="0"/>
        <v>168.655</v>
      </c>
      <c r="M10" s="14">
        <f t="shared" si="0"/>
        <v>3.4</v>
      </c>
      <c r="N10" s="14">
        <f t="shared" si="0"/>
        <v>66.89</v>
      </c>
      <c r="O10" s="14">
        <f t="shared" si="0"/>
        <v>280.7</v>
      </c>
      <c r="P10" s="20"/>
      <c r="Q10" s="20"/>
      <c r="R10" s="20"/>
      <c r="S10" s="20"/>
      <c r="T10" s="20"/>
      <c r="U10" s="20"/>
    </row>
    <row r="11" spans="1:21" ht="18" customHeight="1" x14ac:dyDescent="0.25">
      <c r="A11" s="6"/>
      <c r="B11" s="5" t="s">
        <v>9</v>
      </c>
      <c r="C11" s="7"/>
      <c r="D11" s="6"/>
      <c r="E11" s="6"/>
      <c r="F11" s="6"/>
      <c r="G11" s="6"/>
      <c r="H11" s="6"/>
      <c r="I11" s="6"/>
      <c r="J11" s="6"/>
      <c r="K11" s="35"/>
      <c r="L11" s="6"/>
      <c r="M11" s="6"/>
      <c r="N11" s="35"/>
      <c r="O11" s="35"/>
      <c r="P11" s="20"/>
      <c r="Q11" s="20"/>
      <c r="R11" s="20"/>
      <c r="S11" s="20"/>
      <c r="T11" s="20"/>
      <c r="U11" s="20"/>
    </row>
    <row r="12" spans="1:21" ht="20.25" customHeight="1" x14ac:dyDescent="0.25">
      <c r="A12" s="61">
        <v>4</v>
      </c>
      <c r="B12" s="44" t="s">
        <v>65</v>
      </c>
      <c r="C12" s="30">
        <v>80</v>
      </c>
      <c r="D12" s="46">
        <v>0.8</v>
      </c>
      <c r="E12" s="46">
        <v>6.1</v>
      </c>
      <c r="F12" s="46">
        <v>5.3</v>
      </c>
      <c r="G12" s="46">
        <v>70.02</v>
      </c>
      <c r="H12" s="46">
        <v>13</v>
      </c>
      <c r="I12" s="46">
        <v>0</v>
      </c>
      <c r="J12" s="46">
        <v>0</v>
      </c>
      <c r="K12" s="46">
        <v>1.5</v>
      </c>
      <c r="L12" s="46">
        <v>46</v>
      </c>
      <c r="M12" s="46">
        <v>0.6</v>
      </c>
      <c r="N12" s="46">
        <v>7.2</v>
      </c>
      <c r="O12" s="46">
        <v>31.54</v>
      </c>
      <c r="P12" s="20"/>
      <c r="Q12" s="20"/>
      <c r="R12" s="20"/>
      <c r="S12" s="20"/>
      <c r="T12" s="20"/>
      <c r="U12" s="20"/>
    </row>
    <row r="13" spans="1:21" x14ac:dyDescent="0.25">
      <c r="A13" s="35">
        <v>35</v>
      </c>
      <c r="B13" s="35" t="s">
        <v>66</v>
      </c>
      <c r="C13" s="36" t="s">
        <v>42</v>
      </c>
      <c r="D13" s="37">
        <v>4.4000000000000004</v>
      </c>
      <c r="E13" s="37">
        <v>7.12</v>
      </c>
      <c r="F13" s="37">
        <v>10.8</v>
      </c>
      <c r="G13" s="37">
        <v>118.91</v>
      </c>
      <c r="H13" s="37">
        <v>8</v>
      </c>
      <c r="I13" s="37">
        <v>0</v>
      </c>
      <c r="J13" s="37">
        <v>0</v>
      </c>
      <c r="K13" s="37">
        <v>2.08</v>
      </c>
      <c r="L13" s="37">
        <v>28</v>
      </c>
      <c r="M13" s="37">
        <v>1.76</v>
      </c>
      <c r="N13" s="37">
        <v>31.68</v>
      </c>
      <c r="O13" s="37">
        <v>116.8</v>
      </c>
      <c r="P13" s="20"/>
      <c r="Q13" s="20"/>
      <c r="R13" s="20"/>
      <c r="S13" s="20"/>
      <c r="T13" s="20"/>
      <c r="U13" s="20"/>
    </row>
    <row r="14" spans="1:21" ht="11.25" customHeight="1" x14ac:dyDescent="0.25">
      <c r="A14" s="46">
        <v>172</v>
      </c>
      <c r="B14" s="46" t="s">
        <v>67</v>
      </c>
      <c r="C14" s="29" t="s">
        <v>68</v>
      </c>
      <c r="D14" s="46">
        <v>10.28</v>
      </c>
      <c r="E14" s="46">
        <v>6.9</v>
      </c>
      <c r="F14" s="46">
        <v>7.48</v>
      </c>
      <c r="G14" s="46">
        <v>117.8</v>
      </c>
      <c r="H14" s="46">
        <v>6</v>
      </c>
      <c r="I14" s="46">
        <v>0</v>
      </c>
      <c r="J14" s="46">
        <v>0.08</v>
      </c>
      <c r="K14" s="46">
        <v>3.08</v>
      </c>
      <c r="L14" s="46">
        <v>26.6</v>
      </c>
      <c r="M14" s="46">
        <v>0.85</v>
      </c>
      <c r="N14" s="46">
        <v>46.88</v>
      </c>
      <c r="O14" s="46">
        <v>119.1</v>
      </c>
      <c r="P14" s="20"/>
      <c r="Q14" s="20"/>
      <c r="R14" s="20"/>
      <c r="S14" s="20"/>
      <c r="T14" s="20"/>
      <c r="U14" s="20"/>
    </row>
    <row r="15" spans="1:21" ht="12" customHeight="1" x14ac:dyDescent="0.25">
      <c r="A15" s="35">
        <v>402</v>
      </c>
      <c r="B15" s="35" t="s">
        <v>88</v>
      </c>
      <c r="C15" s="41">
        <v>150</v>
      </c>
      <c r="D15" s="37">
        <v>3.5</v>
      </c>
      <c r="E15" s="37">
        <v>7.6</v>
      </c>
      <c r="F15" s="37">
        <v>29</v>
      </c>
      <c r="G15" s="37">
        <v>193.4</v>
      </c>
      <c r="H15" s="37">
        <v>0</v>
      </c>
      <c r="I15" s="37">
        <v>0</v>
      </c>
      <c r="J15" s="37">
        <v>0</v>
      </c>
      <c r="K15" s="37">
        <v>0.2</v>
      </c>
      <c r="L15" s="37">
        <v>4.8</v>
      </c>
      <c r="M15" s="37">
        <v>0.5</v>
      </c>
      <c r="N15" s="37">
        <v>8.3000000000000007</v>
      </c>
      <c r="O15" s="37">
        <v>28</v>
      </c>
      <c r="P15" s="20"/>
      <c r="Q15" s="20"/>
      <c r="R15" s="20"/>
      <c r="S15" s="20"/>
      <c r="T15" s="20"/>
      <c r="U15" s="20"/>
    </row>
    <row r="16" spans="1:21" ht="13.5" customHeight="1" x14ac:dyDescent="0.25">
      <c r="A16" s="35">
        <v>280</v>
      </c>
      <c r="B16" s="46" t="s">
        <v>29</v>
      </c>
      <c r="C16" s="59">
        <v>200</v>
      </c>
      <c r="D16" s="46">
        <v>0.3</v>
      </c>
      <c r="E16" s="46">
        <v>0</v>
      </c>
      <c r="F16" s="46">
        <v>20.100000000000001</v>
      </c>
      <c r="G16" s="46">
        <v>81</v>
      </c>
      <c r="H16" s="46">
        <v>0.8</v>
      </c>
      <c r="I16" s="46">
        <v>0</v>
      </c>
      <c r="J16" s="46">
        <v>0</v>
      </c>
      <c r="K16" s="46">
        <v>0</v>
      </c>
      <c r="L16" s="46">
        <v>10</v>
      </c>
      <c r="M16" s="46">
        <v>0.6</v>
      </c>
      <c r="N16" s="46">
        <v>22.33</v>
      </c>
      <c r="O16" s="46">
        <v>26.33</v>
      </c>
      <c r="P16" s="20"/>
      <c r="Q16" s="20"/>
      <c r="R16" s="20"/>
      <c r="S16" s="20"/>
      <c r="T16" s="20"/>
      <c r="U16" s="20"/>
    </row>
    <row r="17" spans="1:21" ht="13.5" customHeight="1" x14ac:dyDescent="0.25">
      <c r="A17" s="35">
        <v>114</v>
      </c>
      <c r="B17" s="33" t="s">
        <v>19</v>
      </c>
      <c r="C17" s="38">
        <v>40</v>
      </c>
      <c r="D17" s="37">
        <v>3.2</v>
      </c>
      <c r="E17" s="37">
        <v>0.4</v>
      </c>
      <c r="F17" s="37">
        <v>19</v>
      </c>
      <c r="G17" s="37">
        <v>94</v>
      </c>
      <c r="H17" s="37">
        <v>0</v>
      </c>
      <c r="I17" s="37">
        <v>0</v>
      </c>
      <c r="J17" s="37">
        <v>0</v>
      </c>
      <c r="K17" s="37">
        <v>0</v>
      </c>
      <c r="L17" s="37">
        <v>8.6999999999999993</v>
      </c>
      <c r="M17" s="37">
        <v>0.4</v>
      </c>
      <c r="N17" s="37">
        <v>13.2</v>
      </c>
      <c r="O17" s="37">
        <v>30.6</v>
      </c>
      <c r="P17" s="20"/>
      <c r="Q17" s="20"/>
      <c r="R17" s="20"/>
      <c r="S17" s="20"/>
      <c r="T17" s="20"/>
      <c r="U17" s="20"/>
    </row>
    <row r="18" spans="1:21" ht="12" customHeight="1" x14ac:dyDescent="0.25">
      <c r="A18" s="35"/>
      <c r="B18" s="33"/>
      <c r="C18" s="38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13"/>
      <c r="Q18" s="13"/>
      <c r="R18" s="13"/>
      <c r="S18" s="13"/>
      <c r="T18" s="13"/>
      <c r="U18" s="13"/>
    </row>
    <row r="19" spans="1:21" x14ac:dyDescent="0.25">
      <c r="A19" s="6"/>
      <c r="B19" s="8" t="s">
        <v>16</v>
      </c>
      <c r="C19" s="7"/>
      <c r="D19" s="15">
        <f>D12+D13+D14+D15+D16+D17+D18</f>
        <v>22.48</v>
      </c>
      <c r="E19" s="15">
        <f>E12+E13+E14+E15+E16+E17+E18</f>
        <v>28.119999999999997</v>
      </c>
      <c r="F19" s="15">
        <f>SUM(F13:F18)</f>
        <v>86.38</v>
      </c>
      <c r="G19" s="15">
        <f>G12+G13+G14+G15+G16+G17+G18</f>
        <v>675.13</v>
      </c>
      <c r="H19" s="15">
        <f t="shared" ref="H19:O19" si="1">SUM(H13:H18)</f>
        <v>14.8</v>
      </c>
      <c r="I19" s="15">
        <f t="shared" si="1"/>
        <v>0</v>
      </c>
      <c r="J19" s="15">
        <f t="shared" si="1"/>
        <v>0.08</v>
      </c>
      <c r="K19" s="15">
        <f t="shared" si="1"/>
        <v>5.36</v>
      </c>
      <c r="L19" s="15">
        <f t="shared" si="1"/>
        <v>78.100000000000009</v>
      </c>
      <c r="M19" s="15">
        <f t="shared" si="1"/>
        <v>4.1100000000000003</v>
      </c>
      <c r="N19" s="15">
        <f t="shared" si="1"/>
        <v>122.39</v>
      </c>
      <c r="O19" s="15">
        <f t="shared" si="1"/>
        <v>320.83</v>
      </c>
    </row>
    <row r="20" spans="1:21" x14ac:dyDescent="0.25">
      <c r="A20" s="6"/>
      <c r="B20" s="1" t="s">
        <v>17</v>
      </c>
      <c r="C20" s="7"/>
      <c r="D20" s="26">
        <f t="shared" ref="D20:O20" si="2">D10+D19</f>
        <v>44.89</v>
      </c>
      <c r="E20" s="26">
        <f t="shared" si="2"/>
        <v>49.69</v>
      </c>
      <c r="F20" s="26">
        <f t="shared" si="2"/>
        <v>193.17000000000002</v>
      </c>
      <c r="G20" s="26">
        <f t="shared" si="2"/>
        <v>1423.1100000000001</v>
      </c>
      <c r="H20" s="26">
        <f t="shared" si="2"/>
        <v>17.774999999999999</v>
      </c>
      <c r="I20" s="26">
        <f t="shared" si="2"/>
        <v>8.4</v>
      </c>
      <c r="J20" s="26">
        <f t="shared" si="2"/>
        <v>0.38000000000000006</v>
      </c>
      <c r="K20" s="26">
        <f t="shared" si="2"/>
        <v>7.1000000000000005</v>
      </c>
      <c r="L20" s="26">
        <f t="shared" si="2"/>
        <v>246.755</v>
      </c>
      <c r="M20" s="26">
        <f t="shared" si="2"/>
        <v>7.51</v>
      </c>
      <c r="N20" s="26">
        <f t="shared" si="2"/>
        <v>189.28</v>
      </c>
      <c r="O20" s="26">
        <f t="shared" si="2"/>
        <v>601.53</v>
      </c>
    </row>
    <row r="21" spans="1:21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4" spans="1:21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3">
    <mergeCell ref="D3:G3"/>
    <mergeCell ref="H3:K3"/>
    <mergeCell ref="L3:O3"/>
  </mergeCells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workbookViewId="0">
      <selection activeCell="P3" sqref="P3:AB18"/>
    </sheetView>
  </sheetViews>
  <sheetFormatPr defaultRowHeight="15" x14ac:dyDescent="0.25"/>
  <cols>
    <col min="1" max="1" width="11.85546875" customWidth="1"/>
    <col min="2" max="2" width="33.85546875" customWidth="1"/>
    <col min="3" max="3" width="6.7109375" customWidth="1"/>
    <col min="4" max="6" width="3.42578125" customWidth="1"/>
    <col min="7" max="7" width="5.7109375" customWidth="1"/>
    <col min="8" max="15" width="3.42578125" customWidth="1"/>
  </cols>
  <sheetData>
    <row r="1" spans="1:21" x14ac:dyDescent="0.25">
      <c r="A1" s="13"/>
      <c r="B1" s="17" t="s">
        <v>90</v>
      </c>
      <c r="C1" s="17"/>
      <c r="D1" s="20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ht="12.75" customHeight="1" x14ac:dyDescent="0.25">
      <c r="A2" s="13"/>
      <c r="B2" s="18" t="s">
        <v>25</v>
      </c>
      <c r="C2" s="17"/>
      <c r="D2" s="20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1" ht="15" customHeight="1" x14ac:dyDescent="0.25">
      <c r="A3" s="42" t="s">
        <v>86</v>
      </c>
      <c r="B3" s="1" t="s">
        <v>0</v>
      </c>
      <c r="C3" s="1" t="s">
        <v>44</v>
      </c>
      <c r="D3" s="69" t="s">
        <v>14</v>
      </c>
      <c r="E3" s="69"/>
      <c r="F3" s="69"/>
      <c r="G3" s="69"/>
      <c r="H3" s="66" t="s">
        <v>1</v>
      </c>
      <c r="I3" s="67"/>
      <c r="J3" s="67"/>
      <c r="K3" s="68"/>
      <c r="L3" s="66" t="s">
        <v>15</v>
      </c>
      <c r="M3" s="67"/>
      <c r="N3" s="67"/>
      <c r="O3" s="68"/>
    </row>
    <row r="4" spans="1:21" x14ac:dyDescent="0.25">
      <c r="A4" s="42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21" x14ac:dyDescent="0.25">
      <c r="A5" s="35">
        <v>114</v>
      </c>
      <c r="B5" s="33" t="s">
        <v>80</v>
      </c>
      <c r="C5" s="29" t="s">
        <v>21</v>
      </c>
      <c r="D5" s="46">
        <v>7.12</v>
      </c>
      <c r="E5" s="46">
        <v>4.62</v>
      </c>
      <c r="F5" s="46">
        <v>32.61</v>
      </c>
      <c r="G5" s="46">
        <v>210.13</v>
      </c>
      <c r="H5" s="46">
        <v>0.3</v>
      </c>
      <c r="I5" s="46">
        <v>34.6</v>
      </c>
      <c r="J5" s="46">
        <v>0.1</v>
      </c>
      <c r="K5" s="46">
        <v>0.1</v>
      </c>
      <c r="L5" s="46">
        <v>216.2</v>
      </c>
      <c r="M5" s="46">
        <v>0.7</v>
      </c>
      <c r="N5" s="46">
        <v>63.7</v>
      </c>
      <c r="O5" s="46">
        <v>228.5</v>
      </c>
    </row>
    <row r="6" spans="1:21" x14ac:dyDescent="0.25">
      <c r="A6" s="42">
        <v>269</v>
      </c>
      <c r="B6" s="46" t="s">
        <v>28</v>
      </c>
      <c r="C6" s="29">
        <v>200</v>
      </c>
      <c r="D6" s="46">
        <v>4.2</v>
      </c>
      <c r="E6" s="46">
        <v>4</v>
      </c>
      <c r="F6" s="46">
        <v>16</v>
      </c>
      <c r="G6" s="46">
        <v>114.33</v>
      </c>
      <c r="H6" s="46">
        <v>0.2</v>
      </c>
      <c r="I6" s="46">
        <v>0</v>
      </c>
      <c r="J6" s="46">
        <v>0</v>
      </c>
      <c r="K6" s="46">
        <v>0.1</v>
      </c>
      <c r="L6" s="46">
        <v>126</v>
      </c>
      <c r="M6" s="46">
        <v>0.7</v>
      </c>
      <c r="N6" s="46">
        <v>36</v>
      </c>
      <c r="O6" s="46">
        <v>109</v>
      </c>
    </row>
    <row r="7" spans="1:21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  <c r="P7" s="48"/>
      <c r="Q7" s="48"/>
      <c r="R7" s="48"/>
      <c r="S7" s="48"/>
      <c r="T7" s="48"/>
      <c r="U7" s="48"/>
    </row>
    <row r="8" spans="1:21" x14ac:dyDescent="0.25">
      <c r="A8" s="35">
        <v>118</v>
      </c>
      <c r="B8" s="33" t="s">
        <v>69</v>
      </c>
      <c r="C8" s="34">
        <v>250</v>
      </c>
      <c r="D8" s="37">
        <v>1</v>
      </c>
      <c r="E8" s="37">
        <v>1</v>
      </c>
      <c r="F8" s="37">
        <v>24.5</v>
      </c>
      <c r="G8" s="37">
        <v>122.5</v>
      </c>
      <c r="H8" s="37">
        <v>29.5</v>
      </c>
      <c r="I8" s="37">
        <v>0</v>
      </c>
      <c r="J8" s="37">
        <v>0</v>
      </c>
      <c r="K8" s="37">
        <v>0</v>
      </c>
      <c r="L8" s="37">
        <v>139.75</v>
      </c>
      <c r="M8" s="37">
        <v>2.75</v>
      </c>
      <c r="N8" s="37">
        <v>22.5</v>
      </c>
      <c r="O8" s="37">
        <v>27.5</v>
      </c>
      <c r="P8" s="48"/>
      <c r="Q8" s="48"/>
      <c r="R8" s="48"/>
      <c r="S8" s="48"/>
      <c r="T8" s="48"/>
      <c r="U8" s="48"/>
    </row>
    <row r="9" spans="1:21" x14ac:dyDescent="0.25">
      <c r="A9" s="35">
        <v>366</v>
      </c>
      <c r="B9" s="33" t="s">
        <v>20</v>
      </c>
      <c r="C9" s="34">
        <v>10</v>
      </c>
      <c r="D9" s="37">
        <v>2.5</v>
      </c>
      <c r="E9" s="37">
        <v>2.6</v>
      </c>
      <c r="F9" s="37">
        <v>0</v>
      </c>
      <c r="G9" s="37">
        <v>34.299999999999997</v>
      </c>
      <c r="H9" s="37">
        <v>7.0000000000000007E-2</v>
      </c>
      <c r="I9" s="37">
        <v>12.7</v>
      </c>
      <c r="J9" s="37">
        <v>0</v>
      </c>
      <c r="K9" s="37">
        <v>0</v>
      </c>
      <c r="L9" s="37">
        <v>90</v>
      </c>
      <c r="M9" s="37">
        <v>0.06</v>
      </c>
      <c r="N9" s="37">
        <v>4.5</v>
      </c>
      <c r="O9" s="37">
        <v>56.7</v>
      </c>
      <c r="P9" s="37"/>
      <c r="Q9" s="48"/>
      <c r="R9" s="48"/>
      <c r="S9" s="48"/>
      <c r="T9" s="48"/>
      <c r="U9" s="48"/>
    </row>
    <row r="10" spans="1:21" ht="13.5" customHeight="1" x14ac:dyDescent="0.25">
      <c r="A10" s="42"/>
      <c r="B10" s="8" t="s">
        <v>16</v>
      </c>
      <c r="C10" s="34"/>
      <c r="D10" s="14">
        <f t="shared" ref="D10:O10" si="0">SUM(D5:D9)</f>
        <v>18.02</v>
      </c>
      <c r="E10" s="14">
        <f t="shared" si="0"/>
        <v>12.620000000000001</v>
      </c>
      <c r="F10" s="14">
        <f t="shared" si="0"/>
        <v>92.11</v>
      </c>
      <c r="G10" s="14">
        <f t="shared" si="0"/>
        <v>575.26</v>
      </c>
      <c r="H10" s="14">
        <f t="shared" si="0"/>
        <v>30.07</v>
      </c>
      <c r="I10" s="14">
        <f t="shared" si="0"/>
        <v>47.3</v>
      </c>
      <c r="J10" s="14">
        <f t="shared" si="0"/>
        <v>0.1</v>
      </c>
      <c r="K10" s="14">
        <f t="shared" si="0"/>
        <v>0.2</v>
      </c>
      <c r="L10" s="14">
        <f t="shared" si="0"/>
        <v>580.65</v>
      </c>
      <c r="M10" s="14">
        <f t="shared" si="0"/>
        <v>4.6099999999999994</v>
      </c>
      <c r="N10" s="14">
        <f t="shared" si="0"/>
        <v>139.9</v>
      </c>
      <c r="O10" s="14">
        <f t="shared" si="0"/>
        <v>452.3</v>
      </c>
      <c r="P10" s="20"/>
      <c r="Q10" s="20"/>
      <c r="R10" s="20"/>
      <c r="S10" s="20"/>
      <c r="T10" s="20"/>
      <c r="U10" s="20"/>
    </row>
    <row r="11" spans="1:21" ht="12.75" customHeight="1" x14ac:dyDescent="0.25">
      <c r="A11" s="42"/>
      <c r="B11" s="5" t="s">
        <v>9</v>
      </c>
      <c r="C11" s="36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20"/>
      <c r="Q11" s="20"/>
      <c r="R11" s="20"/>
      <c r="S11" s="20"/>
      <c r="T11" s="20"/>
      <c r="U11" s="20"/>
    </row>
    <row r="12" spans="1:21" ht="21" customHeight="1" x14ac:dyDescent="0.25">
      <c r="A12" s="35">
        <v>53</v>
      </c>
      <c r="B12" s="44" t="s">
        <v>83</v>
      </c>
      <c r="C12" s="30">
        <v>80</v>
      </c>
      <c r="D12" s="46">
        <v>1</v>
      </c>
      <c r="E12" s="46">
        <v>8</v>
      </c>
      <c r="F12" s="46">
        <v>6.7</v>
      </c>
      <c r="G12" s="46">
        <v>103.4</v>
      </c>
      <c r="H12" s="46">
        <v>1.9</v>
      </c>
      <c r="I12" s="46">
        <v>0.1</v>
      </c>
      <c r="J12" s="46">
        <v>0</v>
      </c>
      <c r="K12" s="46">
        <v>3.6</v>
      </c>
      <c r="L12" s="46">
        <v>16</v>
      </c>
      <c r="M12" s="46">
        <v>0.5</v>
      </c>
      <c r="N12" s="46">
        <v>13</v>
      </c>
      <c r="O12" s="46">
        <v>25</v>
      </c>
      <c r="P12" s="20"/>
      <c r="Q12" s="20"/>
      <c r="R12" s="20"/>
      <c r="S12" s="20"/>
      <c r="T12" s="20"/>
      <c r="U12" s="20"/>
    </row>
    <row r="13" spans="1:21" ht="21.75" customHeight="1" x14ac:dyDescent="0.25">
      <c r="A13" s="35">
        <v>45</v>
      </c>
      <c r="B13" s="45" t="s">
        <v>59</v>
      </c>
      <c r="C13" s="36" t="s">
        <v>63</v>
      </c>
      <c r="D13" s="35">
        <v>5.24</v>
      </c>
      <c r="E13" s="35">
        <v>4.0999999999999996</v>
      </c>
      <c r="F13" s="35">
        <v>12.1</v>
      </c>
      <c r="G13" s="35">
        <v>121.8</v>
      </c>
      <c r="H13" s="35">
        <v>6.94</v>
      </c>
      <c r="I13" s="35">
        <v>13</v>
      </c>
      <c r="J13" s="35">
        <v>0.156</v>
      </c>
      <c r="K13" s="35">
        <v>0</v>
      </c>
      <c r="L13" s="35">
        <v>15.2</v>
      </c>
      <c r="M13" s="35">
        <v>0.8</v>
      </c>
      <c r="N13" s="35">
        <v>5.6</v>
      </c>
      <c r="O13" s="35">
        <v>61</v>
      </c>
      <c r="P13" s="20"/>
      <c r="Q13" s="20"/>
      <c r="R13" s="20"/>
      <c r="S13" s="20"/>
      <c r="T13" s="20"/>
      <c r="U13" s="20"/>
    </row>
    <row r="14" spans="1:21" x14ac:dyDescent="0.25">
      <c r="A14" s="35">
        <v>193</v>
      </c>
      <c r="B14" s="35" t="s">
        <v>75</v>
      </c>
      <c r="C14" s="58" t="s">
        <v>76</v>
      </c>
      <c r="D14" s="46">
        <v>18.899999999999999</v>
      </c>
      <c r="E14" s="46">
        <v>18.600000000000001</v>
      </c>
      <c r="F14" s="46">
        <v>49.2</v>
      </c>
      <c r="G14" s="46">
        <v>418.37</v>
      </c>
      <c r="H14" s="46">
        <v>0.4</v>
      </c>
      <c r="I14" s="46">
        <v>0</v>
      </c>
      <c r="J14" s="46">
        <v>7.0000000000000007E-2</v>
      </c>
      <c r="K14" s="46">
        <v>8</v>
      </c>
      <c r="L14" s="46">
        <v>23</v>
      </c>
      <c r="M14" s="46">
        <v>2.8</v>
      </c>
      <c r="N14" s="46">
        <v>29</v>
      </c>
      <c r="O14" s="46">
        <v>173</v>
      </c>
      <c r="P14" s="20"/>
      <c r="Q14" s="20"/>
      <c r="R14" s="20"/>
      <c r="S14" s="20"/>
      <c r="T14" s="20"/>
      <c r="U14" s="20"/>
    </row>
    <row r="15" spans="1:21" x14ac:dyDescent="0.25">
      <c r="A15" s="35">
        <v>282</v>
      </c>
      <c r="B15" s="35" t="s">
        <v>31</v>
      </c>
      <c r="C15" s="36">
        <v>200</v>
      </c>
      <c r="D15" s="37">
        <v>0.1</v>
      </c>
      <c r="E15" s="37">
        <v>0.1</v>
      </c>
      <c r="F15" s="37">
        <v>23</v>
      </c>
      <c r="G15" s="37">
        <v>66</v>
      </c>
      <c r="H15" s="37">
        <v>3.6</v>
      </c>
      <c r="I15" s="37">
        <v>0</v>
      </c>
      <c r="J15" s="37">
        <v>0</v>
      </c>
      <c r="K15" s="37">
        <v>0</v>
      </c>
      <c r="L15" s="37">
        <v>14</v>
      </c>
      <c r="M15" s="37">
        <v>0.4</v>
      </c>
      <c r="N15" s="37">
        <v>5.4</v>
      </c>
      <c r="O15" s="37">
        <v>3.89</v>
      </c>
      <c r="P15" s="20"/>
      <c r="Q15" s="20"/>
      <c r="R15" s="20"/>
      <c r="S15" s="20"/>
      <c r="T15" s="20"/>
      <c r="U15" s="20"/>
    </row>
    <row r="16" spans="1:21" x14ac:dyDescent="0.25">
      <c r="A16" s="35">
        <v>114</v>
      </c>
      <c r="B16" s="33" t="s">
        <v>19</v>
      </c>
      <c r="C16" s="38">
        <v>40</v>
      </c>
      <c r="D16" s="37">
        <v>3.2</v>
      </c>
      <c r="E16" s="37">
        <v>0.4</v>
      </c>
      <c r="F16" s="37">
        <v>19</v>
      </c>
      <c r="G16" s="37">
        <v>94</v>
      </c>
      <c r="H16" s="37">
        <v>0</v>
      </c>
      <c r="I16" s="37">
        <v>0</v>
      </c>
      <c r="J16" s="37">
        <v>0</v>
      </c>
      <c r="K16" s="37">
        <v>0</v>
      </c>
      <c r="L16" s="37">
        <v>8.6999999999999993</v>
      </c>
      <c r="M16" s="37">
        <v>0.4</v>
      </c>
      <c r="N16" s="37">
        <v>13.2</v>
      </c>
      <c r="O16" s="37">
        <v>30.6</v>
      </c>
      <c r="P16" s="13"/>
      <c r="Q16" s="13"/>
      <c r="R16" s="13"/>
      <c r="S16" s="13"/>
      <c r="T16" s="13"/>
      <c r="U16" s="13"/>
    </row>
    <row r="17" spans="1:15" x14ac:dyDescent="0.25">
      <c r="A17" s="42"/>
      <c r="B17" s="8" t="s">
        <v>16</v>
      </c>
      <c r="C17" s="36"/>
      <c r="D17" s="15">
        <f t="shared" ref="D17:O17" si="1">SUM(D13:D16)</f>
        <v>27.44</v>
      </c>
      <c r="E17" s="15">
        <f t="shared" si="1"/>
        <v>23.200000000000003</v>
      </c>
      <c r="F17" s="15">
        <f t="shared" si="1"/>
        <v>103.30000000000001</v>
      </c>
      <c r="G17" s="15">
        <f t="shared" si="1"/>
        <v>700.17</v>
      </c>
      <c r="H17" s="15">
        <f t="shared" si="1"/>
        <v>10.940000000000001</v>
      </c>
      <c r="I17" s="15">
        <f t="shared" si="1"/>
        <v>13</v>
      </c>
      <c r="J17" s="15">
        <f t="shared" si="1"/>
        <v>0.22600000000000001</v>
      </c>
      <c r="K17" s="15">
        <f t="shared" si="1"/>
        <v>8</v>
      </c>
      <c r="L17" s="15">
        <f t="shared" si="1"/>
        <v>60.900000000000006</v>
      </c>
      <c r="M17" s="15">
        <f t="shared" si="1"/>
        <v>4.3999999999999995</v>
      </c>
      <c r="N17" s="15">
        <f t="shared" si="1"/>
        <v>53.2</v>
      </c>
      <c r="O17" s="15">
        <f t="shared" si="1"/>
        <v>268.49</v>
      </c>
    </row>
    <row r="18" spans="1:15" ht="12" customHeight="1" x14ac:dyDescent="0.25">
      <c r="A18" s="42"/>
      <c r="B18" s="63" t="s">
        <v>17</v>
      </c>
      <c r="C18" s="64"/>
      <c r="D18" s="26">
        <f t="shared" ref="D18:M18" si="2">D10+D17</f>
        <v>45.46</v>
      </c>
      <c r="E18" s="26">
        <f t="shared" si="2"/>
        <v>35.820000000000007</v>
      </c>
      <c r="F18" s="26">
        <f t="shared" si="2"/>
        <v>195.41000000000003</v>
      </c>
      <c r="G18" s="26">
        <f t="shared" si="2"/>
        <v>1275.4299999999998</v>
      </c>
      <c r="H18" s="26">
        <f t="shared" si="2"/>
        <v>41.010000000000005</v>
      </c>
      <c r="I18" s="26">
        <f t="shared" si="2"/>
        <v>60.3</v>
      </c>
      <c r="J18" s="26">
        <f t="shared" si="2"/>
        <v>0.32600000000000001</v>
      </c>
      <c r="K18" s="26">
        <f t="shared" si="2"/>
        <v>8.1999999999999993</v>
      </c>
      <c r="L18" s="26">
        <f t="shared" si="2"/>
        <v>641.54999999999995</v>
      </c>
      <c r="M18" s="26">
        <f t="shared" si="2"/>
        <v>9.009999999999998</v>
      </c>
      <c r="N18" s="26">
        <f>N10+NB1720</f>
        <v>139.9</v>
      </c>
      <c r="O18" s="26">
        <f>O10+O17</f>
        <v>720.79</v>
      </c>
    </row>
    <row r="19" spans="1:15" x14ac:dyDescent="0.25"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workbookViewId="0">
      <selection activeCell="P3" sqref="P3:AB20"/>
    </sheetView>
  </sheetViews>
  <sheetFormatPr defaultRowHeight="15" x14ac:dyDescent="0.25"/>
  <cols>
    <col min="1" max="1" width="11" customWidth="1"/>
    <col min="2" max="2" width="33.85546875" customWidth="1"/>
    <col min="3" max="3" width="6.140625" customWidth="1"/>
    <col min="4" max="6" width="3.42578125" customWidth="1"/>
    <col min="7" max="7" width="5.7109375" customWidth="1"/>
    <col min="8" max="15" width="3.42578125" customWidth="1"/>
  </cols>
  <sheetData>
    <row r="1" spans="1:21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x14ac:dyDescent="0.25">
      <c r="A2" s="13"/>
      <c r="B2" s="18" t="s">
        <v>30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1" ht="15" customHeight="1" x14ac:dyDescent="0.25">
      <c r="A3" s="6" t="s">
        <v>86</v>
      </c>
      <c r="B3" s="1" t="s">
        <v>0</v>
      </c>
      <c r="C3" s="1" t="s">
        <v>44</v>
      </c>
      <c r="D3" s="69" t="s">
        <v>14</v>
      </c>
      <c r="E3" s="69"/>
      <c r="F3" s="69"/>
      <c r="G3" s="69"/>
      <c r="H3" s="66" t="s">
        <v>1</v>
      </c>
      <c r="I3" s="67"/>
      <c r="J3" s="67"/>
      <c r="K3" s="68"/>
      <c r="L3" s="66" t="s">
        <v>15</v>
      </c>
      <c r="M3" s="67"/>
      <c r="N3" s="67"/>
      <c r="O3" s="68"/>
    </row>
    <row r="4" spans="1:21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49</v>
      </c>
      <c r="J4" s="1" t="s">
        <v>50</v>
      </c>
      <c r="K4" s="1" t="s">
        <v>51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21" x14ac:dyDescent="0.25">
      <c r="A5" s="35">
        <v>106</v>
      </c>
      <c r="B5" s="33" t="s">
        <v>74</v>
      </c>
      <c r="C5" s="29">
        <v>205</v>
      </c>
      <c r="D5" s="46">
        <v>10</v>
      </c>
      <c r="E5" s="46">
        <v>7.03</v>
      </c>
      <c r="F5" s="46">
        <v>38.78</v>
      </c>
      <c r="G5" s="46">
        <v>244.92</v>
      </c>
      <c r="H5" s="46">
        <v>0.21</v>
      </c>
      <c r="I5" s="46">
        <v>0.01</v>
      </c>
      <c r="J5" s="46">
        <v>0.05</v>
      </c>
      <c r="K5" s="46">
        <v>0.72</v>
      </c>
      <c r="L5" s="46">
        <v>78.67</v>
      </c>
      <c r="M5" s="46">
        <v>0.45</v>
      </c>
      <c r="N5" s="46">
        <v>13.45</v>
      </c>
      <c r="O5" s="46">
        <v>79.86</v>
      </c>
    </row>
    <row r="6" spans="1:21" x14ac:dyDescent="0.25">
      <c r="A6" s="31">
        <v>295</v>
      </c>
      <c r="B6" s="33" t="s">
        <v>26</v>
      </c>
      <c r="C6" s="34">
        <v>200</v>
      </c>
      <c r="D6" s="35">
        <v>1.6</v>
      </c>
      <c r="E6" s="35">
        <v>1.6</v>
      </c>
      <c r="F6" s="35">
        <v>17</v>
      </c>
      <c r="G6" s="35">
        <v>89.32</v>
      </c>
      <c r="H6" s="35">
        <v>1.4</v>
      </c>
      <c r="I6" s="35">
        <v>4.2</v>
      </c>
      <c r="J6" s="35">
        <v>0.1</v>
      </c>
      <c r="K6" s="35">
        <v>0.3</v>
      </c>
      <c r="L6" s="35">
        <v>63.9</v>
      </c>
      <c r="M6" s="35">
        <v>0</v>
      </c>
      <c r="N6" s="35">
        <v>8.6999999999999993</v>
      </c>
      <c r="O6" s="35">
        <v>40</v>
      </c>
    </row>
    <row r="7" spans="1:21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  <c r="P7" s="48"/>
      <c r="Q7" s="48"/>
      <c r="R7" s="48"/>
      <c r="S7" s="48"/>
      <c r="T7" s="48"/>
      <c r="U7" s="48"/>
    </row>
    <row r="8" spans="1:21" x14ac:dyDescent="0.25">
      <c r="A8" s="35">
        <v>365</v>
      </c>
      <c r="B8" s="33" t="s">
        <v>18</v>
      </c>
      <c r="C8" s="38">
        <v>10</v>
      </c>
      <c r="D8" s="37">
        <v>0.05</v>
      </c>
      <c r="E8" s="37">
        <v>7.2</v>
      </c>
      <c r="F8" s="37">
        <v>0.08</v>
      </c>
      <c r="G8" s="37">
        <v>74.8</v>
      </c>
      <c r="H8" s="37">
        <v>0</v>
      </c>
      <c r="I8" s="37">
        <v>34</v>
      </c>
      <c r="J8" s="37">
        <v>0</v>
      </c>
      <c r="K8" s="37">
        <v>0</v>
      </c>
      <c r="L8" s="37">
        <v>1.2</v>
      </c>
      <c r="M8" s="37">
        <v>0.02</v>
      </c>
      <c r="N8" s="37">
        <v>0</v>
      </c>
      <c r="O8" s="37">
        <v>1.6</v>
      </c>
      <c r="P8" s="47"/>
      <c r="Q8" s="47"/>
      <c r="R8" s="47"/>
      <c r="S8" s="47"/>
      <c r="T8" s="47"/>
      <c r="U8" s="47"/>
    </row>
    <row r="9" spans="1:21" x14ac:dyDescent="0.25">
      <c r="A9" s="35">
        <v>336</v>
      </c>
      <c r="B9" s="33" t="s">
        <v>20</v>
      </c>
      <c r="C9" s="34">
        <v>10</v>
      </c>
      <c r="D9" s="37">
        <v>2.5</v>
      </c>
      <c r="E9" s="37">
        <v>2.6</v>
      </c>
      <c r="F9" s="37">
        <v>0</v>
      </c>
      <c r="G9" s="37">
        <v>34.299999999999997</v>
      </c>
      <c r="H9" s="37">
        <v>7.0000000000000007E-2</v>
      </c>
      <c r="I9" s="37">
        <v>12.7</v>
      </c>
      <c r="J9" s="37">
        <v>0</v>
      </c>
      <c r="K9" s="37">
        <v>0</v>
      </c>
      <c r="L9" s="37">
        <v>90</v>
      </c>
      <c r="M9" s="37">
        <v>0.06</v>
      </c>
      <c r="N9" s="37">
        <v>4.5</v>
      </c>
      <c r="O9" s="37">
        <v>56.7</v>
      </c>
      <c r="P9" s="20"/>
      <c r="Q9" s="20"/>
      <c r="R9" s="20"/>
      <c r="S9" s="20"/>
      <c r="T9" s="20"/>
      <c r="U9" s="20"/>
    </row>
    <row r="10" spans="1:21" x14ac:dyDescent="0.25">
      <c r="A10" s="35">
        <v>118</v>
      </c>
      <c r="B10" s="33" t="s">
        <v>54</v>
      </c>
      <c r="C10" s="34">
        <v>100</v>
      </c>
      <c r="D10" s="37">
        <v>0.5</v>
      </c>
      <c r="E10" s="37">
        <v>0.5</v>
      </c>
      <c r="F10" s="37">
        <v>12.5</v>
      </c>
      <c r="G10" s="37">
        <v>61.25</v>
      </c>
      <c r="H10" s="37">
        <v>14.75</v>
      </c>
      <c r="I10" s="37">
        <v>0</v>
      </c>
      <c r="J10" s="37">
        <v>0</v>
      </c>
      <c r="K10" s="37">
        <v>0</v>
      </c>
      <c r="L10" s="37">
        <v>69.87</v>
      </c>
      <c r="M10" s="37">
        <v>1.37</v>
      </c>
      <c r="N10" s="37">
        <v>11.25</v>
      </c>
      <c r="O10" s="37">
        <v>13.75</v>
      </c>
      <c r="P10" s="47"/>
      <c r="Q10" s="47"/>
      <c r="R10" s="47"/>
      <c r="S10" s="47"/>
      <c r="T10" s="47"/>
      <c r="U10" s="47"/>
    </row>
    <row r="11" spans="1:21" x14ac:dyDescent="0.25">
      <c r="A11" s="6"/>
      <c r="B11" s="8" t="s">
        <v>16</v>
      </c>
      <c r="C11" s="4"/>
      <c r="D11" s="14">
        <f>D5+D6+D7+D8+D9+D10</f>
        <v>17.850000000000001</v>
      </c>
      <c r="E11" s="14">
        <f t="shared" ref="E11:O11" si="0">E5+E6+E7+E8+E9+E10</f>
        <v>19.330000000000002</v>
      </c>
      <c r="F11" s="14">
        <f>E5+E6+E7+E8+E9+E10</f>
        <v>19.330000000000002</v>
      </c>
      <c r="G11" s="14">
        <f t="shared" si="0"/>
        <v>598.59</v>
      </c>
      <c r="H11" s="14">
        <f t="shared" si="0"/>
        <v>16.43</v>
      </c>
      <c r="I11" s="14">
        <f t="shared" si="0"/>
        <v>50.91</v>
      </c>
      <c r="J11" s="14">
        <f t="shared" si="0"/>
        <v>0.15000000000000002</v>
      </c>
      <c r="K11" s="14">
        <f t="shared" si="0"/>
        <v>1.02</v>
      </c>
      <c r="L11" s="14">
        <f t="shared" si="0"/>
        <v>312.33999999999997</v>
      </c>
      <c r="M11" s="14">
        <f t="shared" si="0"/>
        <v>2.3000000000000003</v>
      </c>
      <c r="N11" s="14">
        <f t="shared" si="0"/>
        <v>51.099999999999994</v>
      </c>
      <c r="O11" s="14">
        <f t="shared" si="0"/>
        <v>222.51</v>
      </c>
      <c r="P11" s="20"/>
      <c r="Q11" s="20"/>
      <c r="R11" s="20"/>
      <c r="S11" s="20"/>
      <c r="T11" s="20"/>
      <c r="U11" s="20"/>
    </row>
    <row r="12" spans="1:21" ht="15.75" customHeight="1" x14ac:dyDescent="0.25">
      <c r="A12" s="6"/>
      <c r="B12" s="5" t="s">
        <v>9</v>
      </c>
      <c r="C12" s="7"/>
      <c r="D12" s="6"/>
      <c r="E12" s="6"/>
      <c r="F12" s="6"/>
      <c r="G12" s="6"/>
      <c r="H12" s="6"/>
      <c r="I12" s="6"/>
      <c r="J12" s="6"/>
      <c r="K12" s="35"/>
      <c r="L12" s="6"/>
      <c r="M12" s="6"/>
      <c r="N12" s="35"/>
      <c r="O12" s="35"/>
      <c r="P12" s="20"/>
      <c r="Q12" s="20"/>
      <c r="R12" s="20"/>
      <c r="S12" s="20"/>
      <c r="T12" s="20"/>
      <c r="U12" s="20"/>
    </row>
    <row r="13" spans="1:21" ht="15.75" customHeight="1" x14ac:dyDescent="0.25">
      <c r="A13" s="35">
        <v>51</v>
      </c>
      <c r="B13" s="44" t="s">
        <v>70</v>
      </c>
      <c r="C13" s="34">
        <v>80</v>
      </c>
      <c r="D13" s="33">
        <v>3.1</v>
      </c>
      <c r="E13" s="33">
        <v>3</v>
      </c>
      <c r="F13" s="33">
        <v>5.9</v>
      </c>
      <c r="G13" s="33">
        <v>62.3</v>
      </c>
      <c r="H13" s="33">
        <v>4</v>
      </c>
      <c r="I13" s="33">
        <v>0.3</v>
      </c>
      <c r="J13" s="33">
        <v>0</v>
      </c>
      <c r="K13" s="33">
        <v>4.0999999999999996</v>
      </c>
      <c r="L13" s="33">
        <v>23</v>
      </c>
      <c r="M13" s="33">
        <v>0.9</v>
      </c>
      <c r="N13" s="33">
        <v>16</v>
      </c>
      <c r="O13" s="33">
        <v>33</v>
      </c>
      <c r="P13" s="20"/>
      <c r="Q13" s="20"/>
      <c r="R13" s="20"/>
      <c r="S13" s="20"/>
      <c r="T13" s="20"/>
      <c r="U13" s="20"/>
    </row>
    <row r="14" spans="1:21" ht="21" customHeight="1" x14ac:dyDescent="0.25">
      <c r="A14" s="35">
        <v>62</v>
      </c>
      <c r="B14" s="35" t="s">
        <v>77</v>
      </c>
      <c r="C14" s="27" t="s">
        <v>42</v>
      </c>
      <c r="D14" s="46">
        <v>5.0999999999999996</v>
      </c>
      <c r="E14" s="46">
        <v>7.9</v>
      </c>
      <c r="F14" s="46">
        <v>6.5</v>
      </c>
      <c r="G14" s="46">
        <v>117.9</v>
      </c>
      <c r="H14" s="46">
        <v>15</v>
      </c>
      <c r="I14" s="46">
        <v>13</v>
      </c>
      <c r="J14" s="46">
        <v>0</v>
      </c>
      <c r="K14" s="46">
        <v>0.1</v>
      </c>
      <c r="L14" s="46">
        <v>27</v>
      </c>
      <c r="M14" s="46">
        <v>0.8</v>
      </c>
      <c r="N14" s="46">
        <v>26</v>
      </c>
      <c r="O14" s="46">
        <v>116</v>
      </c>
      <c r="P14" s="20"/>
      <c r="Q14" s="20"/>
      <c r="R14" s="20"/>
      <c r="S14" s="20"/>
      <c r="T14" s="20"/>
      <c r="U14" s="20"/>
    </row>
    <row r="15" spans="1:21" ht="18" customHeight="1" x14ac:dyDescent="0.25">
      <c r="A15" s="35">
        <v>181</v>
      </c>
      <c r="B15" s="33" t="s">
        <v>81</v>
      </c>
      <c r="C15" s="52" t="s">
        <v>87</v>
      </c>
      <c r="D15" s="46">
        <v>18</v>
      </c>
      <c r="E15" s="46">
        <v>14.2</v>
      </c>
      <c r="F15" s="46">
        <v>37</v>
      </c>
      <c r="G15" s="46">
        <v>352.5</v>
      </c>
      <c r="H15" s="46">
        <v>8.6</v>
      </c>
      <c r="I15" s="46">
        <v>29</v>
      </c>
      <c r="J15" s="46">
        <v>0.2</v>
      </c>
      <c r="K15" s="46">
        <v>0.1</v>
      </c>
      <c r="L15" s="46">
        <v>40</v>
      </c>
      <c r="M15" s="46">
        <v>2.4</v>
      </c>
      <c r="N15" s="46">
        <v>53</v>
      </c>
      <c r="O15" s="46">
        <v>231</v>
      </c>
      <c r="P15" s="20"/>
      <c r="Q15" s="20"/>
      <c r="R15" s="20"/>
      <c r="S15" s="20"/>
      <c r="T15" s="20"/>
      <c r="U15" s="20"/>
    </row>
    <row r="16" spans="1:21" x14ac:dyDescent="0.25">
      <c r="A16" s="35">
        <v>282</v>
      </c>
      <c r="B16" s="35" t="s">
        <v>31</v>
      </c>
      <c r="C16" s="36">
        <v>200</v>
      </c>
      <c r="D16" s="37">
        <v>0.1</v>
      </c>
      <c r="E16" s="37">
        <v>0.1</v>
      </c>
      <c r="F16" s="37">
        <v>23</v>
      </c>
      <c r="G16" s="37">
        <v>66</v>
      </c>
      <c r="H16" s="37">
        <v>3.6</v>
      </c>
      <c r="I16" s="37">
        <v>0</v>
      </c>
      <c r="J16" s="37">
        <v>0</v>
      </c>
      <c r="K16" s="37">
        <v>0</v>
      </c>
      <c r="L16" s="37">
        <v>14</v>
      </c>
      <c r="M16" s="37">
        <v>0.4</v>
      </c>
      <c r="N16" s="37">
        <v>5.4</v>
      </c>
      <c r="O16" s="37">
        <v>3.89</v>
      </c>
      <c r="P16" s="20"/>
      <c r="Q16" s="20"/>
      <c r="R16" s="20"/>
      <c r="S16" s="20"/>
      <c r="T16" s="20"/>
      <c r="U16" s="20"/>
    </row>
    <row r="17" spans="1:21" x14ac:dyDescent="0.25">
      <c r="A17" s="35">
        <v>118</v>
      </c>
      <c r="B17" s="33" t="s">
        <v>69</v>
      </c>
      <c r="C17" s="34">
        <v>125</v>
      </c>
      <c r="D17" s="37">
        <v>0.6</v>
      </c>
      <c r="E17" s="37">
        <v>0.6</v>
      </c>
      <c r="F17" s="37">
        <v>15</v>
      </c>
      <c r="G17" s="37">
        <v>67.5</v>
      </c>
      <c r="H17" s="37">
        <v>18</v>
      </c>
      <c r="I17" s="37">
        <v>0</v>
      </c>
      <c r="J17" s="37">
        <v>0</v>
      </c>
      <c r="K17" s="37">
        <v>0</v>
      </c>
      <c r="L17" s="37">
        <v>84</v>
      </c>
      <c r="M17" s="37">
        <v>1.7</v>
      </c>
      <c r="N17" s="37">
        <v>13.5</v>
      </c>
      <c r="O17" s="37">
        <v>16.5</v>
      </c>
      <c r="P17" s="20"/>
      <c r="Q17" s="20"/>
      <c r="R17" s="20"/>
      <c r="S17" s="20"/>
      <c r="T17" s="20"/>
      <c r="U17" s="20"/>
    </row>
    <row r="18" spans="1:21" x14ac:dyDescent="0.25">
      <c r="A18" s="35">
        <v>114</v>
      </c>
      <c r="B18" s="33" t="s">
        <v>19</v>
      </c>
      <c r="C18" s="38">
        <v>40</v>
      </c>
      <c r="D18" s="37">
        <v>3.2</v>
      </c>
      <c r="E18" s="37">
        <v>0.4</v>
      </c>
      <c r="F18" s="37">
        <v>19</v>
      </c>
      <c r="G18" s="37">
        <v>94</v>
      </c>
      <c r="H18" s="37">
        <v>0</v>
      </c>
      <c r="I18" s="37">
        <v>0</v>
      </c>
      <c r="J18" s="37">
        <v>0</v>
      </c>
      <c r="K18" s="37">
        <v>0</v>
      </c>
      <c r="L18" s="37">
        <v>8.6999999999999993</v>
      </c>
      <c r="M18" s="37">
        <v>0.4</v>
      </c>
      <c r="N18" s="37">
        <v>13.2</v>
      </c>
      <c r="O18" s="37">
        <v>30.6</v>
      </c>
      <c r="P18" s="13"/>
      <c r="Q18" s="13"/>
      <c r="R18" s="13"/>
      <c r="S18" s="13"/>
      <c r="T18" s="13"/>
      <c r="U18" s="13"/>
    </row>
    <row r="19" spans="1:21" x14ac:dyDescent="0.25">
      <c r="A19" s="6"/>
      <c r="B19" s="8" t="s">
        <v>16</v>
      </c>
      <c r="C19" s="7"/>
      <c r="D19" s="15">
        <f t="shared" ref="D19:O19" si="1">D13+D14+D15+D16+D18</f>
        <v>29.5</v>
      </c>
      <c r="E19" s="15">
        <f t="shared" si="1"/>
        <v>25.6</v>
      </c>
      <c r="F19" s="15">
        <f t="shared" si="1"/>
        <v>91.4</v>
      </c>
      <c r="G19" s="15">
        <f t="shared" si="1"/>
        <v>692.7</v>
      </c>
      <c r="H19" s="15">
        <f t="shared" si="1"/>
        <v>31.200000000000003</v>
      </c>
      <c r="I19" s="15">
        <f t="shared" si="1"/>
        <v>42.3</v>
      </c>
      <c r="J19" s="15">
        <f t="shared" si="1"/>
        <v>0.2</v>
      </c>
      <c r="K19" s="15">
        <f t="shared" si="1"/>
        <v>4.2999999999999989</v>
      </c>
      <c r="L19" s="15">
        <f t="shared" si="1"/>
        <v>112.7</v>
      </c>
      <c r="M19" s="15">
        <f t="shared" si="1"/>
        <v>4.9000000000000004</v>
      </c>
      <c r="N19" s="15">
        <f t="shared" si="1"/>
        <v>113.60000000000001</v>
      </c>
      <c r="O19" s="15">
        <f t="shared" si="1"/>
        <v>414.49</v>
      </c>
    </row>
    <row r="20" spans="1:21" x14ac:dyDescent="0.25">
      <c r="A20" s="6"/>
      <c r="B20" s="1" t="s">
        <v>17</v>
      </c>
      <c r="C20" s="7"/>
      <c r="D20" s="62">
        <f t="shared" ref="D20:O20" si="2">D11+D19</f>
        <v>47.35</v>
      </c>
      <c r="E20" s="62">
        <f t="shared" si="2"/>
        <v>44.930000000000007</v>
      </c>
      <c r="F20" s="62">
        <f t="shared" si="2"/>
        <v>110.73</v>
      </c>
      <c r="G20" s="62">
        <f t="shared" si="2"/>
        <v>1291.29</v>
      </c>
      <c r="H20" s="62">
        <f t="shared" si="2"/>
        <v>47.63</v>
      </c>
      <c r="I20" s="62">
        <f t="shared" si="2"/>
        <v>93.21</v>
      </c>
      <c r="J20" s="62">
        <f t="shared" si="2"/>
        <v>0.35000000000000003</v>
      </c>
      <c r="K20" s="62">
        <f t="shared" si="2"/>
        <v>5.3199999999999985</v>
      </c>
      <c r="L20" s="62">
        <f t="shared" si="2"/>
        <v>425.03999999999996</v>
      </c>
      <c r="M20" s="62">
        <f t="shared" si="2"/>
        <v>7.2000000000000011</v>
      </c>
      <c r="N20" s="62">
        <f t="shared" si="2"/>
        <v>164.7</v>
      </c>
      <c r="O20" s="62">
        <f t="shared" si="2"/>
        <v>637</v>
      </c>
    </row>
    <row r="21" spans="1:21" x14ac:dyDescent="0.25">
      <c r="A21" s="13"/>
      <c r="B21" s="13"/>
      <c r="C21" s="1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21" x14ac:dyDescent="0.25">
      <c r="C22" s="2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21" x14ac:dyDescent="0.25">
      <c r="P23" s="2"/>
      <c r="Q23" s="2"/>
      <c r="R23" s="2"/>
      <c r="S23" s="2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workbookViewId="0">
      <selection activeCell="P3" sqref="P3:AB21"/>
    </sheetView>
  </sheetViews>
  <sheetFormatPr defaultRowHeight="15" x14ac:dyDescent="0.25"/>
  <cols>
    <col min="1" max="1" width="10.42578125" customWidth="1"/>
    <col min="2" max="2" width="34.140625" customWidth="1"/>
    <col min="3" max="3" width="6.85546875" customWidth="1"/>
    <col min="4" max="6" width="3.42578125" customWidth="1"/>
    <col min="7" max="7" width="5.85546875" customWidth="1"/>
    <col min="8" max="14" width="3.42578125" customWidth="1"/>
    <col min="15" max="15" width="4.7109375" customWidth="1"/>
  </cols>
  <sheetData>
    <row r="1" spans="1:21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1" ht="12" customHeight="1" x14ac:dyDescent="0.25">
      <c r="A2" s="13"/>
      <c r="B2" s="18" t="s">
        <v>32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1" ht="15" customHeight="1" x14ac:dyDescent="0.25">
      <c r="A3" s="6" t="s">
        <v>85</v>
      </c>
      <c r="B3" s="1" t="s">
        <v>0</v>
      </c>
      <c r="C3" s="1" t="s">
        <v>44</v>
      </c>
      <c r="D3" s="69" t="s">
        <v>14</v>
      </c>
      <c r="E3" s="69"/>
      <c r="F3" s="69"/>
      <c r="G3" s="69"/>
      <c r="H3" s="66" t="s">
        <v>1</v>
      </c>
      <c r="I3" s="67"/>
      <c r="J3" s="67"/>
      <c r="K3" s="68"/>
      <c r="L3" s="66" t="s">
        <v>15</v>
      </c>
      <c r="M3" s="67"/>
      <c r="N3" s="67"/>
      <c r="O3" s="68"/>
    </row>
    <row r="4" spans="1:21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49</v>
      </c>
      <c r="J4" s="1" t="s">
        <v>50</v>
      </c>
      <c r="K4" s="1" t="s">
        <v>51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21" ht="16.5" customHeight="1" x14ac:dyDescent="0.25">
      <c r="A5" s="35">
        <v>104</v>
      </c>
      <c r="B5" s="33" t="s">
        <v>43</v>
      </c>
      <c r="C5" s="29" t="s">
        <v>21</v>
      </c>
      <c r="D5" s="46">
        <v>9.9</v>
      </c>
      <c r="E5" s="46">
        <v>7.4</v>
      </c>
      <c r="F5" s="46">
        <v>35</v>
      </c>
      <c r="G5" s="46">
        <v>203.17</v>
      </c>
      <c r="H5" s="46">
        <v>0.4</v>
      </c>
      <c r="I5" s="46">
        <v>0</v>
      </c>
      <c r="J5" s="46">
        <v>7.0000000000000007E-2</v>
      </c>
      <c r="K5" s="46">
        <v>0.2</v>
      </c>
      <c r="L5" s="46">
        <v>153</v>
      </c>
      <c r="M5" s="46">
        <v>2.4</v>
      </c>
      <c r="N5" s="46">
        <v>8.4</v>
      </c>
      <c r="O5" s="46">
        <v>50</v>
      </c>
    </row>
    <row r="6" spans="1:21" ht="17.25" customHeight="1" x14ac:dyDescent="0.25">
      <c r="A6" s="29">
        <v>504</v>
      </c>
      <c r="B6" s="33" t="s">
        <v>23</v>
      </c>
      <c r="C6" s="34" t="s">
        <v>52</v>
      </c>
      <c r="D6" s="39">
        <v>0.1</v>
      </c>
      <c r="E6" s="39">
        <v>0</v>
      </c>
      <c r="F6" s="39">
        <v>15.2</v>
      </c>
      <c r="G6" s="39">
        <v>61</v>
      </c>
      <c r="H6" s="39">
        <v>2.8</v>
      </c>
      <c r="I6" s="39">
        <v>0</v>
      </c>
      <c r="J6" s="39">
        <v>0</v>
      </c>
      <c r="K6" s="39">
        <v>0</v>
      </c>
      <c r="L6" s="39">
        <v>13.06</v>
      </c>
      <c r="M6" s="39">
        <v>0</v>
      </c>
      <c r="N6" s="39">
        <v>1.55</v>
      </c>
      <c r="O6" s="39">
        <v>2.89</v>
      </c>
      <c r="P6" s="47"/>
      <c r="Q6" s="47"/>
      <c r="R6" s="47"/>
      <c r="S6" s="47"/>
      <c r="T6" s="47"/>
      <c r="U6" s="47"/>
    </row>
    <row r="7" spans="1:21" x14ac:dyDescent="0.25">
      <c r="A7" s="35">
        <v>118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  <c r="P7" s="48"/>
      <c r="Q7" s="48"/>
      <c r="R7" s="48"/>
      <c r="S7" s="48"/>
      <c r="T7" s="48"/>
      <c r="U7" s="48"/>
    </row>
    <row r="8" spans="1:21" x14ac:dyDescent="0.25">
      <c r="A8" s="35">
        <v>366</v>
      </c>
      <c r="B8" s="33" t="s">
        <v>20</v>
      </c>
      <c r="C8" s="38">
        <v>15</v>
      </c>
      <c r="D8" s="37">
        <v>3.9</v>
      </c>
      <c r="E8" s="37">
        <v>3.9</v>
      </c>
      <c r="F8" s="37">
        <v>0</v>
      </c>
      <c r="G8" s="37">
        <v>51.6</v>
      </c>
      <c r="H8" s="37">
        <v>0</v>
      </c>
      <c r="I8" s="37">
        <v>19</v>
      </c>
      <c r="J8" s="37">
        <v>0</v>
      </c>
      <c r="K8" s="37">
        <v>0</v>
      </c>
      <c r="L8" s="37">
        <v>142.5</v>
      </c>
      <c r="M8" s="37">
        <v>0</v>
      </c>
      <c r="N8" s="37">
        <v>6.8</v>
      </c>
      <c r="O8" s="37">
        <v>84.5</v>
      </c>
      <c r="P8" s="20"/>
      <c r="Q8" s="20"/>
      <c r="R8" s="20"/>
      <c r="S8" s="20"/>
      <c r="T8" s="20"/>
      <c r="U8" s="20"/>
    </row>
    <row r="9" spans="1:21" x14ac:dyDescent="0.25">
      <c r="A9" s="35">
        <v>365</v>
      </c>
      <c r="B9" s="33" t="s">
        <v>18</v>
      </c>
      <c r="C9" s="38">
        <v>10</v>
      </c>
      <c r="D9" s="37">
        <v>0.05</v>
      </c>
      <c r="E9" s="37">
        <v>7.2</v>
      </c>
      <c r="F9" s="37">
        <v>0.08</v>
      </c>
      <c r="G9" s="37">
        <v>74.8</v>
      </c>
      <c r="H9" s="37">
        <v>0</v>
      </c>
      <c r="I9" s="37">
        <v>34</v>
      </c>
      <c r="J9" s="37">
        <v>0</v>
      </c>
      <c r="K9" s="37">
        <v>0</v>
      </c>
      <c r="L9" s="37">
        <v>1.2</v>
      </c>
      <c r="M9" s="37">
        <v>0.02</v>
      </c>
      <c r="N9" s="37">
        <v>0</v>
      </c>
      <c r="O9" s="37">
        <v>1.6</v>
      </c>
      <c r="P9" s="20"/>
      <c r="Q9" s="20"/>
      <c r="R9" s="20"/>
      <c r="S9" s="20"/>
      <c r="T9" s="20"/>
      <c r="U9" s="20"/>
    </row>
    <row r="10" spans="1:21" x14ac:dyDescent="0.25">
      <c r="A10" s="35">
        <v>118</v>
      </c>
      <c r="B10" s="33" t="s">
        <v>69</v>
      </c>
      <c r="C10" s="34">
        <v>250</v>
      </c>
      <c r="D10" s="37">
        <v>1</v>
      </c>
      <c r="E10" s="37">
        <v>1</v>
      </c>
      <c r="F10" s="37">
        <v>24.5</v>
      </c>
      <c r="G10" s="37">
        <v>122.5</v>
      </c>
      <c r="H10" s="37">
        <v>29.5</v>
      </c>
      <c r="I10" s="37">
        <v>0</v>
      </c>
      <c r="J10" s="37">
        <v>0</v>
      </c>
      <c r="K10" s="37">
        <v>0</v>
      </c>
      <c r="L10" s="37">
        <v>139.75</v>
      </c>
      <c r="M10" s="37">
        <v>2.75</v>
      </c>
      <c r="N10" s="37">
        <v>22.5</v>
      </c>
      <c r="O10" s="37">
        <v>27.5</v>
      </c>
      <c r="P10" s="47"/>
      <c r="Q10" s="47"/>
      <c r="R10" s="47"/>
      <c r="S10" s="47"/>
      <c r="T10" s="47"/>
      <c r="U10" s="47"/>
    </row>
    <row r="11" spans="1:21" x14ac:dyDescent="0.25">
      <c r="A11" s="6"/>
      <c r="B11" s="8" t="s">
        <v>16</v>
      </c>
      <c r="C11" s="4"/>
      <c r="D11" s="14">
        <f t="shared" ref="D11:O11" si="0">SUM(D5:D10)</f>
        <v>18.149999999999999</v>
      </c>
      <c r="E11" s="14">
        <f t="shared" si="0"/>
        <v>19.900000000000002</v>
      </c>
      <c r="F11" s="14">
        <f t="shared" si="0"/>
        <v>93.78</v>
      </c>
      <c r="G11" s="14">
        <f t="shared" si="0"/>
        <v>607.06999999999994</v>
      </c>
      <c r="H11" s="14">
        <f t="shared" si="0"/>
        <v>32.700000000000003</v>
      </c>
      <c r="I11" s="14">
        <f t="shared" si="0"/>
        <v>53</v>
      </c>
      <c r="J11" s="14">
        <f t="shared" si="0"/>
        <v>7.0000000000000007E-2</v>
      </c>
      <c r="K11" s="14">
        <f t="shared" si="0"/>
        <v>0.2</v>
      </c>
      <c r="L11" s="14">
        <f t="shared" si="0"/>
        <v>458.21</v>
      </c>
      <c r="M11" s="14">
        <f t="shared" si="0"/>
        <v>5.57</v>
      </c>
      <c r="N11" s="14">
        <f t="shared" si="0"/>
        <v>52.45</v>
      </c>
      <c r="O11" s="14">
        <f t="shared" si="0"/>
        <v>197.09</v>
      </c>
      <c r="P11" s="20"/>
      <c r="Q11" s="20"/>
      <c r="R11" s="20"/>
      <c r="S11" s="20"/>
      <c r="T11" s="20"/>
      <c r="U11" s="20"/>
    </row>
    <row r="12" spans="1:21" ht="14.25" customHeight="1" x14ac:dyDescent="0.25">
      <c r="A12" s="6"/>
      <c r="B12" s="5" t="s">
        <v>9</v>
      </c>
      <c r="C12" s="7"/>
      <c r="D12" s="6"/>
      <c r="E12" s="6"/>
      <c r="F12" s="6"/>
      <c r="G12" s="6"/>
      <c r="H12" s="6"/>
      <c r="I12" s="6"/>
      <c r="J12" s="6"/>
      <c r="K12" s="35"/>
      <c r="L12" s="6"/>
      <c r="M12" s="6"/>
      <c r="N12" s="35"/>
      <c r="O12" s="35"/>
      <c r="P12" s="20"/>
      <c r="Q12" s="20"/>
      <c r="R12" s="20"/>
      <c r="S12" s="20"/>
      <c r="T12" s="20"/>
      <c r="U12" s="20"/>
    </row>
    <row r="13" spans="1:21" ht="15.75" customHeight="1" x14ac:dyDescent="0.25">
      <c r="A13" s="35">
        <v>65</v>
      </c>
      <c r="B13" s="44" t="s">
        <v>92</v>
      </c>
      <c r="C13" s="34">
        <v>60</v>
      </c>
      <c r="D13" s="33">
        <v>0.9</v>
      </c>
      <c r="E13" s="33">
        <v>3.15</v>
      </c>
      <c r="F13" s="33">
        <v>7.65</v>
      </c>
      <c r="G13" s="33">
        <v>61.7</v>
      </c>
      <c r="H13" s="33">
        <v>7.5</v>
      </c>
      <c r="I13" s="33">
        <v>0</v>
      </c>
      <c r="J13" s="33">
        <v>0</v>
      </c>
      <c r="K13" s="33">
        <v>0</v>
      </c>
      <c r="L13" s="33">
        <v>19.5</v>
      </c>
      <c r="M13" s="33">
        <v>0.6</v>
      </c>
      <c r="N13" s="33">
        <v>14.8</v>
      </c>
      <c r="O13" s="33">
        <v>27</v>
      </c>
      <c r="P13" s="20"/>
      <c r="Q13" s="20"/>
      <c r="R13" s="20"/>
      <c r="S13" s="20"/>
      <c r="T13" s="20"/>
      <c r="U13" s="20"/>
    </row>
    <row r="14" spans="1:21" ht="24.75" customHeight="1" x14ac:dyDescent="0.25">
      <c r="A14" s="35">
        <v>43</v>
      </c>
      <c r="B14" s="35" t="s">
        <v>79</v>
      </c>
      <c r="C14" s="36" t="s">
        <v>42</v>
      </c>
      <c r="D14" s="37">
        <v>5.32</v>
      </c>
      <c r="E14" s="37">
        <v>8.08</v>
      </c>
      <c r="F14" s="37">
        <v>10.61</v>
      </c>
      <c r="G14" s="37">
        <v>136.56</v>
      </c>
      <c r="H14" s="37">
        <v>10</v>
      </c>
      <c r="I14" s="37">
        <v>15.44</v>
      </c>
      <c r="J14" s="37">
        <v>0.08</v>
      </c>
      <c r="K14" s="37">
        <v>0.08</v>
      </c>
      <c r="L14" s="37">
        <v>23.2</v>
      </c>
      <c r="M14" s="37">
        <v>1.92</v>
      </c>
      <c r="N14" s="37">
        <v>28.16</v>
      </c>
      <c r="O14" s="37">
        <v>108.88</v>
      </c>
      <c r="P14" s="20"/>
      <c r="Q14" s="20"/>
      <c r="R14" s="20"/>
      <c r="S14" s="20"/>
      <c r="T14" s="20"/>
      <c r="U14" s="20"/>
    </row>
    <row r="15" spans="1:21" ht="18.75" customHeight="1" x14ac:dyDescent="0.25">
      <c r="A15" s="35">
        <v>227</v>
      </c>
      <c r="B15" s="35" t="s">
        <v>55</v>
      </c>
      <c r="C15" s="36">
        <v>150</v>
      </c>
      <c r="D15" s="37">
        <v>5.52</v>
      </c>
      <c r="E15" s="37">
        <v>5.3</v>
      </c>
      <c r="F15" s="37">
        <v>29</v>
      </c>
      <c r="G15" s="37">
        <v>195.39</v>
      </c>
      <c r="H15" s="37">
        <v>4.4999999999999998E-2</v>
      </c>
      <c r="I15" s="37">
        <v>0</v>
      </c>
      <c r="J15" s="37">
        <v>0.1</v>
      </c>
      <c r="K15" s="37">
        <v>0.99</v>
      </c>
      <c r="L15" s="37">
        <v>11.4</v>
      </c>
      <c r="M15" s="37">
        <v>0.92</v>
      </c>
      <c r="N15" s="37">
        <v>17.399999999999999</v>
      </c>
      <c r="O15" s="37">
        <v>47.1</v>
      </c>
      <c r="P15" s="20"/>
      <c r="Q15" s="20"/>
      <c r="R15" s="20"/>
      <c r="S15" s="20"/>
      <c r="T15" s="20"/>
      <c r="U15" s="20"/>
    </row>
    <row r="16" spans="1:21" x14ac:dyDescent="0.25">
      <c r="A16" s="35">
        <v>180</v>
      </c>
      <c r="B16" s="35" t="s">
        <v>93</v>
      </c>
      <c r="C16" s="29" t="s">
        <v>94</v>
      </c>
      <c r="D16" s="46">
        <v>11</v>
      </c>
      <c r="E16" s="46">
        <v>12</v>
      </c>
      <c r="F16" s="46">
        <v>5.4</v>
      </c>
      <c r="G16" s="46">
        <v>167.77</v>
      </c>
      <c r="H16" s="46">
        <v>0.1</v>
      </c>
      <c r="I16" s="46">
        <v>0</v>
      </c>
      <c r="J16" s="46">
        <v>0.1</v>
      </c>
      <c r="K16" s="46">
        <v>0.9</v>
      </c>
      <c r="L16" s="46">
        <v>178</v>
      </c>
      <c r="M16" s="46">
        <v>0.1</v>
      </c>
      <c r="N16" s="46">
        <v>16</v>
      </c>
      <c r="O16" s="46">
        <v>191</v>
      </c>
      <c r="P16" s="20"/>
      <c r="Q16" s="20"/>
      <c r="R16" s="20"/>
      <c r="S16" s="20"/>
      <c r="T16" s="20"/>
      <c r="U16" s="20"/>
    </row>
    <row r="17" spans="1:21" x14ac:dyDescent="0.25">
      <c r="A17" s="35">
        <v>283</v>
      </c>
      <c r="B17" s="35" t="s">
        <v>24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20"/>
      <c r="Q17" s="20"/>
      <c r="R17" s="20"/>
      <c r="S17" s="20"/>
      <c r="T17" s="20"/>
      <c r="U17" s="20"/>
    </row>
    <row r="18" spans="1:21" x14ac:dyDescent="0.25">
      <c r="A18" s="46">
        <v>293</v>
      </c>
      <c r="B18" s="35" t="s">
        <v>73</v>
      </c>
      <c r="C18" s="36">
        <v>200</v>
      </c>
      <c r="D18" s="37">
        <v>1</v>
      </c>
      <c r="E18" s="37">
        <v>0.2</v>
      </c>
      <c r="F18" s="37">
        <v>20.2</v>
      </c>
      <c r="G18" s="37">
        <v>36</v>
      </c>
      <c r="H18" s="37">
        <v>4</v>
      </c>
      <c r="I18" s="37">
        <v>0</v>
      </c>
      <c r="J18" s="37">
        <v>0.02</v>
      </c>
      <c r="K18" s="37">
        <v>0</v>
      </c>
      <c r="L18" s="37">
        <v>14</v>
      </c>
      <c r="M18" s="37">
        <v>2.8</v>
      </c>
      <c r="N18" s="37">
        <v>8</v>
      </c>
      <c r="O18" s="37">
        <v>14</v>
      </c>
      <c r="P18" s="20"/>
      <c r="Q18" s="20"/>
      <c r="R18" s="20"/>
      <c r="S18" s="20"/>
      <c r="T18" s="20"/>
      <c r="U18" s="20"/>
    </row>
    <row r="19" spans="1:21" x14ac:dyDescent="0.25">
      <c r="A19" s="35">
        <v>114</v>
      </c>
      <c r="B19" s="33" t="s">
        <v>19</v>
      </c>
      <c r="C19" s="38">
        <v>40</v>
      </c>
      <c r="D19" s="37">
        <v>3.2</v>
      </c>
      <c r="E19" s="37">
        <v>0.4</v>
      </c>
      <c r="F19" s="37">
        <v>19</v>
      </c>
      <c r="G19" s="37">
        <v>94</v>
      </c>
      <c r="H19" s="37">
        <v>0</v>
      </c>
      <c r="I19" s="37">
        <v>0</v>
      </c>
      <c r="J19" s="37">
        <v>0</v>
      </c>
      <c r="K19" s="37">
        <v>0</v>
      </c>
      <c r="L19" s="37">
        <v>8.6999999999999993</v>
      </c>
      <c r="M19" s="37">
        <v>0.4</v>
      </c>
      <c r="N19" s="37">
        <v>13.2</v>
      </c>
      <c r="O19" s="37">
        <v>30.6</v>
      </c>
      <c r="P19" s="13"/>
      <c r="Q19" s="13"/>
      <c r="R19" s="13"/>
      <c r="S19" s="13"/>
      <c r="T19" s="13"/>
      <c r="U19" s="13"/>
    </row>
    <row r="20" spans="1:21" x14ac:dyDescent="0.25">
      <c r="A20" s="6"/>
      <c r="B20" s="8" t="s">
        <v>16</v>
      </c>
      <c r="C20" s="7"/>
      <c r="D20" s="15">
        <f>D13+D14+D15+D16+D18+D19</f>
        <v>26.94</v>
      </c>
      <c r="E20" s="15">
        <f>E13+E14+E15+E16+E18+E19</f>
        <v>29.13</v>
      </c>
      <c r="F20" s="15">
        <f>F13+F14+F15+F16+F18+F19+F19</f>
        <v>110.86</v>
      </c>
      <c r="G20" s="15">
        <f>G13+G14+G15+G16+G18+G19</f>
        <v>691.42</v>
      </c>
      <c r="H20" s="15">
        <f t="shared" ref="H20:O20" si="1">H13+H14+H15+H16+H19</f>
        <v>17.645000000000003</v>
      </c>
      <c r="I20" s="15">
        <f t="shared" si="1"/>
        <v>15.44</v>
      </c>
      <c r="J20" s="15">
        <f t="shared" si="1"/>
        <v>0.28000000000000003</v>
      </c>
      <c r="K20" s="15">
        <f t="shared" si="1"/>
        <v>1.9700000000000002</v>
      </c>
      <c r="L20" s="15">
        <f t="shared" si="1"/>
        <v>240.79999999999998</v>
      </c>
      <c r="M20" s="15">
        <f t="shared" si="1"/>
        <v>3.94</v>
      </c>
      <c r="N20" s="15">
        <f t="shared" si="1"/>
        <v>89.56</v>
      </c>
      <c r="O20" s="15">
        <f t="shared" si="1"/>
        <v>404.58000000000004</v>
      </c>
    </row>
    <row r="21" spans="1:21" x14ac:dyDescent="0.25">
      <c r="A21" s="6"/>
      <c r="B21" s="1" t="s">
        <v>17</v>
      </c>
      <c r="C21" s="7"/>
      <c r="D21" s="26">
        <f t="shared" ref="D21:O21" si="2">D11+D20</f>
        <v>45.09</v>
      </c>
      <c r="E21" s="26">
        <f t="shared" si="2"/>
        <v>49.03</v>
      </c>
      <c r="F21" s="26">
        <f t="shared" si="2"/>
        <v>204.64</v>
      </c>
      <c r="G21" s="26">
        <f t="shared" si="2"/>
        <v>1298.4899999999998</v>
      </c>
      <c r="H21" s="26">
        <f t="shared" si="2"/>
        <v>50.345000000000006</v>
      </c>
      <c r="I21" s="26">
        <f t="shared" si="2"/>
        <v>68.44</v>
      </c>
      <c r="J21" s="26">
        <f t="shared" si="2"/>
        <v>0.35000000000000003</v>
      </c>
      <c r="K21" s="26">
        <f t="shared" si="2"/>
        <v>2.1700000000000004</v>
      </c>
      <c r="L21" s="26">
        <f t="shared" si="2"/>
        <v>699.01</v>
      </c>
      <c r="M21" s="26">
        <f t="shared" si="2"/>
        <v>9.51</v>
      </c>
      <c r="N21" s="26">
        <f t="shared" si="2"/>
        <v>142.01</v>
      </c>
      <c r="O21" s="26">
        <f t="shared" si="2"/>
        <v>601.67000000000007</v>
      </c>
    </row>
    <row r="22" spans="1:21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workbookViewId="0">
      <selection activeCell="P3" sqref="P3:AB20"/>
    </sheetView>
  </sheetViews>
  <sheetFormatPr defaultRowHeight="15" x14ac:dyDescent="0.25"/>
  <cols>
    <col min="1" max="1" width="10.7109375" customWidth="1"/>
    <col min="2" max="2" width="34.140625" customWidth="1"/>
    <col min="3" max="3" width="7.42578125" customWidth="1"/>
    <col min="4" max="6" width="3.42578125" customWidth="1"/>
    <col min="7" max="7" width="5" customWidth="1"/>
    <col min="8" max="12" width="3.42578125" customWidth="1"/>
    <col min="13" max="13" width="3.85546875" customWidth="1"/>
    <col min="14" max="14" width="3.42578125" customWidth="1"/>
    <col min="15" max="15" width="3.85546875" customWidth="1"/>
  </cols>
  <sheetData>
    <row r="1" spans="1:15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3"/>
      <c r="B2" s="18" t="s">
        <v>34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5">
      <c r="A3" s="6" t="s">
        <v>86</v>
      </c>
      <c r="B3" s="1" t="s">
        <v>0</v>
      </c>
      <c r="C3" s="51" t="s">
        <v>53</v>
      </c>
      <c r="D3" s="70" t="s">
        <v>14</v>
      </c>
      <c r="E3" s="71"/>
      <c r="F3" s="71"/>
      <c r="G3" s="72"/>
      <c r="H3" s="69" t="s">
        <v>1</v>
      </c>
      <c r="I3" s="69"/>
      <c r="J3" s="69"/>
      <c r="K3" s="69"/>
      <c r="L3" s="69" t="s">
        <v>15</v>
      </c>
      <c r="M3" s="69"/>
      <c r="N3" s="69"/>
      <c r="O3" s="69"/>
    </row>
    <row r="4" spans="1:15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x14ac:dyDescent="0.25">
      <c r="A5" s="35">
        <v>109</v>
      </c>
      <c r="B5" s="33" t="s">
        <v>98</v>
      </c>
      <c r="C5" s="29" t="s">
        <v>21</v>
      </c>
      <c r="D5" s="46">
        <v>8.3000000000000007</v>
      </c>
      <c r="E5" s="46">
        <v>7.12</v>
      </c>
      <c r="F5" s="46">
        <v>19.59</v>
      </c>
      <c r="G5" s="46">
        <v>207.4</v>
      </c>
      <c r="H5" s="46">
        <v>0.3</v>
      </c>
      <c r="I5" s="46">
        <v>10</v>
      </c>
      <c r="J5" s="46">
        <v>0.1</v>
      </c>
      <c r="K5" s="46">
        <v>0.1</v>
      </c>
      <c r="L5" s="46">
        <v>216</v>
      </c>
      <c r="M5" s="46">
        <v>1</v>
      </c>
      <c r="N5" s="46">
        <v>48</v>
      </c>
      <c r="O5" s="46">
        <v>187</v>
      </c>
    </row>
    <row r="6" spans="1:15" x14ac:dyDescent="0.25">
      <c r="A6" s="42">
        <v>287</v>
      </c>
      <c r="B6" s="33" t="s">
        <v>33</v>
      </c>
      <c r="C6" s="34">
        <v>200</v>
      </c>
      <c r="D6" s="37">
        <v>1.4</v>
      </c>
      <c r="E6" s="37">
        <v>1.6</v>
      </c>
      <c r="F6" s="37">
        <v>17</v>
      </c>
      <c r="G6" s="37">
        <v>108.69</v>
      </c>
      <c r="H6" s="37">
        <v>2.8</v>
      </c>
      <c r="I6" s="37">
        <v>8.4</v>
      </c>
      <c r="J6" s="37">
        <v>0.1</v>
      </c>
      <c r="K6" s="37">
        <v>0.1</v>
      </c>
      <c r="L6" s="37">
        <v>121</v>
      </c>
      <c r="M6" s="37">
        <v>0.1</v>
      </c>
      <c r="N6" s="37">
        <v>15</v>
      </c>
      <c r="O6" s="37">
        <v>91</v>
      </c>
    </row>
    <row r="7" spans="1:15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</row>
    <row r="8" spans="1:15" x14ac:dyDescent="0.25">
      <c r="A8" s="33">
        <v>366</v>
      </c>
      <c r="B8" s="33" t="s">
        <v>20</v>
      </c>
      <c r="C8" s="34">
        <v>10</v>
      </c>
      <c r="D8" s="37">
        <v>2.5</v>
      </c>
      <c r="E8" s="37">
        <v>2.6</v>
      </c>
      <c r="F8" s="37">
        <v>0</v>
      </c>
      <c r="G8" s="37">
        <v>34.299999999999997</v>
      </c>
      <c r="H8" s="37">
        <v>7.0000000000000007E-2</v>
      </c>
      <c r="I8" s="37">
        <v>12.7</v>
      </c>
      <c r="J8" s="37">
        <v>0</v>
      </c>
      <c r="K8" s="37">
        <v>0</v>
      </c>
      <c r="L8" s="37">
        <v>90</v>
      </c>
      <c r="M8" s="37">
        <v>0.06</v>
      </c>
      <c r="N8" s="37">
        <v>4.5</v>
      </c>
      <c r="O8" s="37">
        <v>56.7</v>
      </c>
    </row>
    <row r="9" spans="1:15" x14ac:dyDescent="0.25">
      <c r="A9" s="35">
        <v>365</v>
      </c>
      <c r="B9" s="33" t="s">
        <v>18</v>
      </c>
      <c r="C9" s="38">
        <v>10</v>
      </c>
      <c r="D9" s="37">
        <v>0.05</v>
      </c>
      <c r="E9" s="37">
        <v>7.2</v>
      </c>
      <c r="F9" s="37">
        <v>0.08</v>
      </c>
      <c r="G9" s="37">
        <v>74.8</v>
      </c>
      <c r="H9" s="37">
        <v>0</v>
      </c>
      <c r="I9" s="37">
        <v>34</v>
      </c>
      <c r="J9" s="37">
        <v>0</v>
      </c>
      <c r="K9" s="37">
        <v>0</v>
      </c>
      <c r="L9" s="37">
        <v>1.2</v>
      </c>
      <c r="M9" s="37">
        <v>0.02</v>
      </c>
      <c r="N9" s="37">
        <v>0</v>
      </c>
      <c r="O9" s="37">
        <v>1.6</v>
      </c>
    </row>
    <row r="10" spans="1:15" x14ac:dyDescent="0.25">
      <c r="A10" s="35">
        <v>118</v>
      </c>
      <c r="B10" s="33" t="s">
        <v>54</v>
      </c>
      <c r="C10" s="34">
        <v>100</v>
      </c>
      <c r="D10" s="37">
        <v>0.5</v>
      </c>
      <c r="E10" s="37">
        <v>0.5</v>
      </c>
      <c r="F10" s="37">
        <v>12.5</v>
      </c>
      <c r="G10" s="37">
        <v>61.25</v>
      </c>
      <c r="H10" s="37">
        <v>14.75</v>
      </c>
      <c r="I10" s="37">
        <v>0</v>
      </c>
      <c r="J10" s="37">
        <v>0</v>
      </c>
      <c r="K10" s="37">
        <v>0</v>
      </c>
      <c r="L10" s="37">
        <v>69.87</v>
      </c>
      <c r="M10" s="37">
        <v>1.37</v>
      </c>
      <c r="N10" s="37">
        <v>11.25</v>
      </c>
      <c r="O10" s="37">
        <v>13.75</v>
      </c>
    </row>
    <row r="11" spans="1:15" ht="15.75" customHeight="1" x14ac:dyDescent="0.25">
      <c r="A11" s="6"/>
      <c r="B11" s="8" t="s">
        <v>16</v>
      </c>
      <c r="C11" s="34"/>
      <c r="D11" s="14">
        <f t="shared" ref="D11:O11" si="0">SUM(D5:D10)</f>
        <v>15.950000000000003</v>
      </c>
      <c r="E11" s="14">
        <f t="shared" si="0"/>
        <v>19.420000000000002</v>
      </c>
      <c r="F11" s="14">
        <f t="shared" si="0"/>
        <v>68.17</v>
      </c>
      <c r="G11" s="14">
        <f t="shared" si="0"/>
        <v>580.44000000000005</v>
      </c>
      <c r="H11" s="14">
        <f t="shared" si="0"/>
        <v>17.919999999999998</v>
      </c>
      <c r="I11" s="14">
        <f t="shared" si="0"/>
        <v>65.099999999999994</v>
      </c>
      <c r="J11" s="14">
        <f t="shared" si="0"/>
        <v>0.2</v>
      </c>
      <c r="K11" s="14">
        <f t="shared" si="0"/>
        <v>0.2</v>
      </c>
      <c r="L11" s="14">
        <f t="shared" si="0"/>
        <v>506.77</v>
      </c>
      <c r="M11" s="14">
        <f t="shared" si="0"/>
        <v>2.95</v>
      </c>
      <c r="N11" s="14">
        <f t="shared" si="0"/>
        <v>91.95</v>
      </c>
      <c r="O11" s="14">
        <f t="shared" si="0"/>
        <v>380.65000000000003</v>
      </c>
    </row>
    <row r="12" spans="1:15" ht="13.5" customHeight="1" x14ac:dyDescent="0.25">
      <c r="A12" s="6"/>
      <c r="B12" s="5" t="s">
        <v>9</v>
      </c>
      <c r="C12" s="29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21" customHeight="1" x14ac:dyDescent="0.25">
      <c r="A13" s="35">
        <v>12</v>
      </c>
      <c r="B13" s="44" t="s">
        <v>95</v>
      </c>
      <c r="C13" s="30">
        <v>100</v>
      </c>
      <c r="D13" s="46">
        <v>1.4</v>
      </c>
      <c r="E13" s="46">
        <v>3.1749999999999998</v>
      </c>
      <c r="F13" s="46">
        <v>4.375</v>
      </c>
      <c r="G13" s="46">
        <v>85.63</v>
      </c>
      <c r="H13" s="46">
        <v>10.15</v>
      </c>
      <c r="I13" s="46">
        <v>0</v>
      </c>
      <c r="J13" s="46">
        <v>0</v>
      </c>
      <c r="K13" s="46">
        <v>0</v>
      </c>
      <c r="L13" s="46">
        <v>15.16666667</v>
      </c>
      <c r="M13" s="46">
        <v>1.05</v>
      </c>
      <c r="N13" s="46">
        <v>21.81666667</v>
      </c>
      <c r="O13" s="46">
        <v>25.666666670000001</v>
      </c>
    </row>
    <row r="14" spans="1:15" ht="23.25" customHeight="1" x14ac:dyDescent="0.25">
      <c r="A14" s="35">
        <v>153</v>
      </c>
      <c r="B14" s="32" t="s">
        <v>82</v>
      </c>
      <c r="C14" s="27">
        <v>200</v>
      </c>
      <c r="D14" s="46">
        <v>7.38</v>
      </c>
      <c r="E14" s="46">
        <v>3.78</v>
      </c>
      <c r="F14" s="46">
        <v>18.84</v>
      </c>
      <c r="G14" s="46">
        <v>133</v>
      </c>
      <c r="H14" s="46">
        <v>6.2</v>
      </c>
      <c r="I14" s="46">
        <v>0.2</v>
      </c>
      <c r="J14" s="46">
        <v>0</v>
      </c>
      <c r="K14" s="46">
        <v>0.5</v>
      </c>
      <c r="L14" s="46">
        <v>45</v>
      </c>
      <c r="M14" s="46">
        <v>1.1000000000000001</v>
      </c>
      <c r="N14" s="46">
        <v>34</v>
      </c>
      <c r="O14" s="46">
        <v>110</v>
      </c>
    </row>
    <row r="15" spans="1:15" ht="16.5" customHeight="1" x14ac:dyDescent="0.25">
      <c r="A15" s="6">
        <v>376</v>
      </c>
      <c r="B15" s="35" t="s">
        <v>96</v>
      </c>
      <c r="C15" s="58" t="s">
        <v>57</v>
      </c>
      <c r="D15" s="46">
        <v>15.92</v>
      </c>
      <c r="E15" s="46">
        <v>16.8</v>
      </c>
      <c r="F15" s="46">
        <v>19.8</v>
      </c>
      <c r="G15" s="46">
        <v>316.44</v>
      </c>
      <c r="H15" s="46">
        <v>0.78</v>
      </c>
      <c r="I15" s="46">
        <v>0</v>
      </c>
      <c r="J15" s="46">
        <v>5.3999999999999999E-2</v>
      </c>
      <c r="K15" s="46">
        <v>0.64</v>
      </c>
      <c r="L15" s="46">
        <v>23.4</v>
      </c>
      <c r="M15" s="46">
        <v>1.68</v>
      </c>
      <c r="N15" s="46">
        <v>24.3</v>
      </c>
      <c r="O15" s="46">
        <v>128</v>
      </c>
    </row>
    <row r="16" spans="1:15" x14ac:dyDescent="0.25">
      <c r="A16" s="35">
        <v>224</v>
      </c>
      <c r="B16" s="35" t="s">
        <v>97</v>
      </c>
      <c r="C16" s="36">
        <v>150</v>
      </c>
      <c r="D16" s="37">
        <v>3.8849999999999998</v>
      </c>
      <c r="E16" s="37">
        <v>5.085</v>
      </c>
      <c r="F16" s="37">
        <v>40.274999999999999</v>
      </c>
      <c r="G16" s="37">
        <v>215.18</v>
      </c>
      <c r="H16" s="37">
        <v>0.19500000000000001</v>
      </c>
      <c r="I16" s="37">
        <v>0</v>
      </c>
      <c r="J16" s="37">
        <v>0.03</v>
      </c>
      <c r="K16" s="37">
        <v>0.28499999999999998</v>
      </c>
      <c r="L16" s="37">
        <v>3.3149999999999999</v>
      </c>
      <c r="M16" s="37">
        <v>0.52500000000000002</v>
      </c>
      <c r="N16" s="37">
        <v>10.11</v>
      </c>
      <c r="O16" s="37">
        <v>39.704999999999998</v>
      </c>
    </row>
    <row r="17" spans="1:15" x14ac:dyDescent="0.25">
      <c r="A17" s="6">
        <v>114</v>
      </c>
      <c r="B17" s="33" t="s">
        <v>19</v>
      </c>
      <c r="C17" s="38">
        <v>40</v>
      </c>
      <c r="D17" s="37">
        <v>3.2</v>
      </c>
      <c r="E17" s="37">
        <v>0.4</v>
      </c>
      <c r="F17" s="37">
        <v>19</v>
      </c>
      <c r="G17" s="37">
        <v>94</v>
      </c>
      <c r="H17" s="37">
        <v>0</v>
      </c>
      <c r="I17" s="37">
        <v>0</v>
      </c>
      <c r="J17" s="37">
        <v>0</v>
      </c>
      <c r="K17" s="37">
        <v>0</v>
      </c>
      <c r="L17" s="37">
        <v>8.6999999999999993</v>
      </c>
      <c r="M17" s="37">
        <v>0.4</v>
      </c>
      <c r="N17" s="37">
        <v>13.2</v>
      </c>
      <c r="O17" s="37">
        <v>30.6</v>
      </c>
    </row>
    <row r="18" spans="1:15" x14ac:dyDescent="0.25">
      <c r="A18" s="35">
        <v>283</v>
      </c>
      <c r="B18" s="35" t="s">
        <v>24</v>
      </c>
      <c r="C18" s="36">
        <v>200</v>
      </c>
      <c r="D18" s="37">
        <v>0.8</v>
      </c>
      <c r="E18" s="37">
        <v>0.1</v>
      </c>
      <c r="F18" s="37">
        <v>26.6</v>
      </c>
      <c r="G18" s="37">
        <v>112.2</v>
      </c>
      <c r="H18" s="37">
        <v>0.1</v>
      </c>
      <c r="I18" s="37">
        <v>0</v>
      </c>
      <c r="J18" s="37">
        <v>0</v>
      </c>
      <c r="K18" s="37">
        <v>0</v>
      </c>
      <c r="L18" s="37">
        <v>34</v>
      </c>
      <c r="M18" s="37">
        <v>0.4</v>
      </c>
      <c r="N18" s="37">
        <v>22</v>
      </c>
      <c r="O18" s="37">
        <v>26.3</v>
      </c>
    </row>
    <row r="19" spans="1:15" x14ac:dyDescent="0.25">
      <c r="A19" s="6"/>
      <c r="B19" s="8" t="s">
        <v>16</v>
      </c>
      <c r="C19" s="29"/>
      <c r="D19" s="56">
        <f t="shared" ref="D19:O19" si="1">D13+D14+D15+D16+D17+D18</f>
        <v>32.585000000000001</v>
      </c>
      <c r="E19" s="56">
        <f t="shared" si="1"/>
        <v>29.340000000000003</v>
      </c>
      <c r="F19" s="56">
        <f t="shared" si="1"/>
        <v>128.88999999999999</v>
      </c>
      <c r="G19" s="56">
        <f t="shared" si="1"/>
        <v>956.45</v>
      </c>
      <c r="H19" s="56">
        <f t="shared" si="1"/>
        <v>17.425000000000004</v>
      </c>
      <c r="I19" s="56">
        <f t="shared" si="1"/>
        <v>0.2</v>
      </c>
      <c r="J19" s="56">
        <f t="shared" si="1"/>
        <v>8.3999999999999991E-2</v>
      </c>
      <c r="K19" s="56">
        <f t="shared" si="1"/>
        <v>1.425</v>
      </c>
      <c r="L19" s="56">
        <f t="shared" si="1"/>
        <v>129.58166667</v>
      </c>
      <c r="M19" s="56">
        <f t="shared" si="1"/>
        <v>5.1550000000000011</v>
      </c>
      <c r="N19" s="56">
        <f t="shared" si="1"/>
        <v>125.42666667</v>
      </c>
      <c r="O19" s="56">
        <f t="shared" si="1"/>
        <v>360.27166667000006</v>
      </c>
    </row>
    <row r="20" spans="1:15" x14ac:dyDescent="0.25">
      <c r="A20" s="6"/>
      <c r="B20" s="1" t="s">
        <v>17</v>
      </c>
      <c r="C20" s="34"/>
      <c r="D20" s="55">
        <f t="shared" ref="D20:O20" si="2">D11+D19</f>
        <v>48.535000000000004</v>
      </c>
      <c r="E20" s="55">
        <f t="shared" si="2"/>
        <v>48.760000000000005</v>
      </c>
      <c r="F20" s="55">
        <f t="shared" si="2"/>
        <v>197.06</v>
      </c>
      <c r="G20" s="55">
        <f t="shared" si="2"/>
        <v>1536.89</v>
      </c>
      <c r="H20" s="55">
        <f t="shared" si="2"/>
        <v>35.344999999999999</v>
      </c>
      <c r="I20" s="55">
        <f t="shared" si="2"/>
        <v>65.3</v>
      </c>
      <c r="J20" s="55">
        <f t="shared" si="2"/>
        <v>0.28400000000000003</v>
      </c>
      <c r="K20" s="55">
        <f t="shared" si="2"/>
        <v>1.625</v>
      </c>
      <c r="L20" s="55">
        <f t="shared" si="2"/>
        <v>636.35166666999999</v>
      </c>
      <c r="M20" s="55">
        <f t="shared" si="2"/>
        <v>8.1050000000000004</v>
      </c>
      <c r="N20" s="55">
        <f t="shared" si="2"/>
        <v>217.37666667000002</v>
      </c>
      <c r="O20" s="55">
        <f t="shared" si="2"/>
        <v>740.92166667000015</v>
      </c>
    </row>
    <row r="21" spans="1:15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workbookViewId="0">
      <selection activeCell="P3" sqref="P3:AB22"/>
    </sheetView>
  </sheetViews>
  <sheetFormatPr defaultRowHeight="15" x14ac:dyDescent="0.25"/>
  <cols>
    <col min="1" max="1" width="10.7109375" customWidth="1"/>
    <col min="2" max="2" width="34.5703125" customWidth="1"/>
    <col min="3" max="3" width="9.5703125" customWidth="1"/>
    <col min="4" max="6" width="3.42578125" customWidth="1"/>
    <col min="7" max="7" width="5.42578125" customWidth="1"/>
    <col min="8" max="12" width="3.42578125" customWidth="1"/>
    <col min="13" max="13" width="4.5703125" customWidth="1"/>
    <col min="14" max="15" width="3.42578125" customWidth="1"/>
  </cols>
  <sheetData>
    <row r="1" spans="1:15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3"/>
      <c r="B2" s="18" t="s">
        <v>35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5">
      <c r="A3" s="6" t="s">
        <v>86</v>
      </c>
      <c r="B3" s="1" t="s">
        <v>0</v>
      </c>
      <c r="C3" s="51" t="s">
        <v>44</v>
      </c>
      <c r="D3" s="70" t="s">
        <v>14</v>
      </c>
      <c r="E3" s="71"/>
      <c r="F3" s="71"/>
      <c r="G3" s="72"/>
      <c r="H3" s="69" t="s">
        <v>1</v>
      </c>
      <c r="I3" s="69"/>
      <c r="J3" s="69"/>
      <c r="K3" s="69"/>
      <c r="L3" s="69" t="s">
        <v>15</v>
      </c>
      <c r="M3" s="69"/>
      <c r="N3" s="69"/>
      <c r="O3" s="69"/>
    </row>
    <row r="4" spans="1:15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ht="15.75" customHeight="1" x14ac:dyDescent="0.25">
      <c r="A5" s="35">
        <v>114</v>
      </c>
      <c r="B5" s="33" t="s">
        <v>80</v>
      </c>
      <c r="C5" s="29" t="s">
        <v>21</v>
      </c>
      <c r="D5" s="46">
        <v>7.12</v>
      </c>
      <c r="E5" s="46">
        <v>4.62</v>
      </c>
      <c r="F5" s="46">
        <v>32.61</v>
      </c>
      <c r="G5" s="46">
        <v>210.13</v>
      </c>
      <c r="H5" s="46">
        <v>0.3</v>
      </c>
      <c r="I5" s="46">
        <v>34.6</v>
      </c>
      <c r="J5" s="46">
        <v>0.1</v>
      </c>
      <c r="K5" s="46">
        <v>0.1</v>
      </c>
      <c r="L5" s="46">
        <v>216.2</v>
      </c>
      <c r="M5" s="46">
        <v>0.7</v>
      </c>
      <c r="N5" s="46">
        <v>63.7</v>
      </c>
      <c r="O5" s="46">
        <v>228.5</v>
      </c>
    </row>
    <row r="6" spans="1:15" ht="17.25" customHeight="1" x14ac:dyDescent="0.25">
      <c r="A6" s="29">
        <v>504</v>
      </c>
      <c r="B6" s="33" t="s">
        <v>23</v>
      </c>
      <c r="C6" s="34" t="s">
        <v>52</v>
      </c>
      <c r="D6" s="39">
        <v>0.1</v>
      </c>
      <c r="E6" s="39">
        <v>0</v>
      </c>
      <c r="F6" s="39">
        <v>15.2</v>
      </c>
      <c r="G6" s="39">
        <v>61</v>
      </c>
      <c r="H6" s="39">
        <v>2.8</v>
      </c>
      <c r="I6" s="39">
        <v>0</v>
      </c>
      <c r="J6" s="39">
        <v>0</v>
      </c>
      <c r="K6" s="39">
        <v>0</v>
      </c>
      <c r="L6" s="39">
        <v>13.06</v>
      </c>
      <c r="M6" s="39">
        <v>0</v>
      </c>
      <c r="N6" s="39">
        <v>1.55</v>
      </c>
      <c r="O6" s="39">
        <v>2.89</v>
      </c>
    </row>
    <row r="7" spans="1:15" ht="12.75" customHeight="1" x14ac:dyDescent="0.25">
      <c r="A7" s="35">
        <v>366</v>
      </c>
      <c r="B7" s="33" t="s">
        <v>20</v>
      </c>
      <c r="C7" s="38">
        <v>15</v>
      </c>
      <c r="D7" s="37">
        <v>3.9</v>
      </c>
      <c r="E7" s="37">
        <v>3.9</v>
      </c>
      <c r="F7" s="37">
        <v>0</v>
      </c>
      <c r="G7" s="37">
        <v>51.6</v>
      </c>
      <c r="H7" s="37">
        <v>0</v>
      </c>
      <c r="I7" s="37">
        <v>19</v>
      </c>
      <c r="J7" s="37">
        <v>0</v>
      </c>
      <c r="K7" s="37">
        <v>0</v>
      </c>
      <c r="L7" s="37">
        <v>142.5</v>
      </c>
      <c r="M7" s="37">
        <v>0</v>
      </c>
      <c r="N7" s="37">
        <v>6.8</v>
      </c>
      <c r="O7" s="37">
        <v>84.5</v>
      </c>
    </row>
    <row r="8" spans="1:15" ht="12.75" customHeight="1" x14ac:dyDescent="0.25">
      <c r="A8" s="35">
        <v>114</v>
      </c>
      <c r="B8" s="33" t="s">
        <v>19</v>
      </c>
      <c r="C8" s="38">
        <v>40</v>
      </c>
      <c r="D8" s="37">
        <v>3.2</v>
      </c>
      <c r="E8" s="37">
        <v>0.4</v>
      </c>
      <c r="F8" s="37">
        <v>19</v>
      </c>
      <c r="G8" s="37">
        <v>94</v>
      </c>
      <c r="H8" s="37">
        <v>0</v>
      </c>
      <c r="I8" s="37">
        <v>0</v>
      </c>
      <c r="J8" s="37">
        <v>0</v>
      </c>
      <c r="K8" s="37">
        <v>0</v>
      </c>
      <c r="L8" s="37">
        <v>8.6999999999999993</v>
      </c>
      <c r="M8" s="37">
        <v>0.4</v>
      </c>
      <c r="N8" s="37">
        <v>13.2</v>
      </c>
      <c r="O8" s="37">
        <v>30.6</v>
      </c>
    </row>
    <row r="9" spans="1:15" ht="17.25" customHeight="1" x14ac:dyDescent="0.25">
      <c r="A9" s="35">
        <v>118</v>
      </c>
      <c r="B9" s="33" t="s">
        <v>69</v>
      </c>
      <c r="C9" s="34">
        <v>125</v>
      </c>
      <c r="D9" s="37">
        <v>0.6</v>
      </c>
      <c r="E9" s="37">
        <v>0.6</v>
      </c>
      <c r="F9" s="37">
        <v>15</v>
      </c>
      <c r="G9" s="37">
        <v>67.5</v>
      </c>
      <c r="H9" s="37">
        <v>18</v>
      </c>
      <c r="I9" s="37">
        <v>0</v>
      </c>
      <c r="J9" s="37">
        <v>0</v>
      </c>
      <c r="K9" s="37">
        <v>0</v>
      </c>
      <c r="L9" s="37">
        <v>84</v>
      </c>
      <c r="M9" s="37">
        <v>1.7</v>
      </c>
      <c r="N9" s="37">
        <v>13.5</v>
      </c>
      <c r="O9" s="37">
        <v>16.5</v>
      </c>
    </row>
    <row r="10" spans="1:15" ht="17.25" customHeight="1" x14ac:dyDescent="0.25">
      <c r="A10" s="46">
        <v>604</v>
      </c>
      <c r="B10" s="35" t="s">
        <v>106</v>
      </c>
      <c r="C10" s="34">
        <v>50</v>
      </c>
      <c r="D10" s="37">
        <v>3.75</v>
      </c>
      <c r="E10" s="37">
        <v>4.9000000000000004</v>
      </c>
      <c r="F10" s="37">
        <v>37.200000000000003</v>
      </c>
      <c r="G10" s="37">
        <v>208.5</v>
      </c>
      <c r="H10" s="37">
        <v>0</v>
      </c>
      <c r="I10" s="37">
        <v>0</v>
      </c>
      <c r="J10" s="37">
        <v>0.04</v>
      </c>
      <c r="K10" s="37">
        <v>0</v>
      </c>
      <c r="L10" s="37">
        <v>2.5000000000000001E-2</v>
      </c>
      <c r="M10" s="37">
        <v>1.05</v>
      </c>
      <c r="N10" s="37">
        <v>0</v>
      </c>
      <c r="O10" s="37">
        <v>0</v>
      </c>
    </row>
    <row r="11" spans="1:15" ht="17.25" customHeight="1" x14ac:dyDescent="0.25">
      <c r="A11" s="35">
        <v>365</v>
      </c>
      <c r="B11" s="33" t="s">
        <v>18</v>
      </c>
      <c r="C11" s="38">
        <v>10</v>
      </c>
      <c r="D11" s="37">
        <v>0.05</v>
      </c>
      <c r="E11" s="37">
        <v>7.2</v>
      </c>
      <c r="F11" s="37">
        <v>0.08</v>
      </c>
      <c r="G11" s="37">
        <v>74.8</v>
      </c>
      <c r="H11" s="37">
        <v>0</v>
      </c>
      <c r="I11" s="37">
        <v>34</v>
      </c>
      <c r="J11" s="37">
        <v>0</v>
      </c>
      <c r="K11" s="37">
        <v>0</v>
      </c>
      <c r="L11" s="37">
        <v>1.2</v>
      </c>
      <c r="M11" s="37">
        <v>0.02</v>
      </c>
      <c r="N11" s="37">
        <v>0</v>
      </c>
      <c r="O11" s="37">
        <v>1.6</v>
      </c>
    </row>
    <row r="12" spans="1:15" ht="12" customHeight="1" x14ac:dyDescent="0.25">
      <c r="A12" s="35"/>
      <c r="B12" s="33"/>
      <c r="C12" s="3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25">
      <c r="A13" s="6"/>
      <c r="B13" s="8" t="s">
        <v>16</v>
      </c>
      <c r="C13" s="34"/>
      <c r="D13" s="14">
        <f>D5+D6+D7+D8+D9+D11</f>
        <v>14.97</v>
      </c>
      <c r="E13" s="14">
        <f>E5+E6+E7+E8+E9+E10+E11</f>
        <v>21.62</v>
      </c>
      <c r="F13" s="14">
        <f>F5+F6+F7+F8+F9</f>
        <v>81.81</v>
      </c>
      <c r="G13" s="14">
        <f>G5+G6+G7+G8+G9+G10+G11</f>
        <v>767.53</v>
      </c>
      <c r="H13" s="14">
        <f t="shared" ref="H13:N13" si="0">H5+H7+H8+H9+H11+H12</f>
        <v>18.3</v>
      </c>
      <c r="I13" s="14">
        <f t="shared" si="0"/>
        <v>87.6</v>
      </c>
      <c r="J13" s="14">
        <f t="shared" si="0"/>
        <v>0.1</v>
      </c>
      <c r="K13" s="14">
        <f t="shared" si="0"/>
        <v>0.1</v>
      </c>
      <c r="L13" s="14">
        <f t="shared" si="0"/>
        <v>452.59999999999997</v>
      </c>
      <c r="M13" s="14">
        <f t="shared" si="0"/>
        <v>2.82</v>
      </c>
      <c r="N13" s="14">
        <f t="shared" si="0"/>
        <v>97.2</v>
      </c>
      <c r="O13" s="14">
        <f>SUM(O5:O12)</f>
        <v>364.59000000000003</v>
      </c>
    </row>
    <row r="14" spans="1:15" x14ac:dyDescent="0.25">
      <c r="A14" s="6"/>
      <c r="B14" s="5" t="s">
        <v>9</v>
      </c>
      <c r="C14" s="29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x14ac:dyDescent="0.25">
      <c r="A15" s="35">
        <v>27</v>
      </c>
      <c r="B15" s="44" t="s">
        <v>99</v>
      </c>
      <c r="C15" s="50">
        <v>80</v>
      </c>
      <c r="D15" s="46">
        <v>2.7</v>
      </c>
      <c r="E15" s="46">
        <v>2.8</v>
      </c>
      <c r="F15" s="46">
        <v>8.3000000000000007</v>
      </c>
      <c r="G15" s="46">
        <v>56.4</v>
      </c>
      <c r="H15" s="46">
        <v>1.3</v>
      </c>
      <c r="I15" s="46">
        <v>0</v>
      </c>
      <c r="J15" s="46">
        <v>0</v>
      </c>
      <c r="K15" s="46">
        <v>2.7</v>
      </c>
      <c r="L15" s="46">
        <v>51</v>
      </c>
      <c r="M15" s="46">
        <v>0.7</v>
      </c>
      <c r="N15" s="46">
        <v>18</v>
      </c>
      <c r="O15" s="46">
        <v>36</v>
      </c>
    </row>
    <row r="16" spans="1:15" ht="22.5" customHeight="1" x14ac:dyDescent="0.25">
      <c r="A16" s="35">
        <v>35</v>
      </c>
      <c r="B16" s="35" t="s">
        <v>66</v>
      </c>
      <c r="C16" s="36" t="s">
        <v>42</v>
      </c>
      <c r="D16" s="37">
        <v>4.4000000000000004</v>
      </c>
      <c r="E16" s="37">
        <v>7.12</v>
      </c>
      <c r="F16" s="37">
        <v>10.8</v>
      </c>
      <c r="G16" s="37">
        <v>118.91</v>
      </c>
      <c r="H16" s="37">
        <v>8</v>
      </c>
      <c r="I16" s="37">
        <v>0</v>
      </c>
      <c r="J16" s="37">
        <v>0</v>
      </c>
      <c r="K16" s="37">
        <v>2.08</v>
      </c>
      <c r="L16" s="37">
        <v>28</v>
      </c>
      <c r="M16" s="37">
        <v>1.76</v>
      </c>
      <c r="N16" s="37">
        <v>31.68</v>
      </c>
      <c r="O16" s="37">
        <v>116.8</v>
      </c>
    </row>
    <row r="17" spans="1:15" ht="15.75" customHeight="1" x14ac:dyDescent="0.25">
      <c r="A17" s="42">
        <v>162</v>
      </c>
      <c r="B17" s="45" t="s">
        <v>78</v>
      </c>
      <c r="C17" s="53" t="s">
        <v>57</v>
      </c>
      <c r="D17" s="46">
        <v>9.9</v>
      </c>
      <c r="E17" s="46">
        <v>5</v>
      </c>
      <c r="F17" s="46">
        <v>9.1428571430000005</v>
      </c>
      <c r="G17" s="46">
        <v>145.9</v>
      </c>
      <c r="H17" s="46">
        <v>0.84</v>
      </c>
      <c r="I17" s="46">
        <v>2.8571428999999999E-2</v>
      </c>
      <c r="J17" s="46">
        <v>7.0000000000000007E-2</v>
      </c>
      <c r="K17" s="46">
        <v>0.77</v>
      </c>
      <c r="L17" s="46">
        <v>24.5</v>
      </c>
      <c r="M17" s="46">
        <v>0.42</v>
      </c>
      <c r="N17" s="46">
        <v>37.24</v>
      </c>
      <c r="O17" s="46">
        <v>236.6</v>
      </c>
    </row>
    <row r="18" spans="1:15" ht="14.25" customHeight="1" x14ac:dyDescent="0.25">
      <c r="A18" s="35">
        <v>402</v>
      </c>
      <c r="B18" s="35" t="s">
        <v>88</v>
      </c>
      <c r="C18" s="41">
        <v>150</v>
      </c>
      <c r="D18" s="37">
        <v>3.5</v>
      </c>
      <c r="E18" s="37">
        <v>7.6</v>
      </c>
      <c r="F18" s="37">
        <v>29</v>
      </c>
      <c r="G18" s="37">
        <v>193.4</v>
      </c>
      <c r="H18" s="37">
        <v>0</v>
      </c>
      <c r="I18" s="37">
        <v>0</v>
      </c>
      <c r="J18" s="37">
        <v>0</v>
      </c>
      <c r="K18" s="37">
        <v>0.2</v>
      </c>
      <c r="L18" s="37">
        <v>4.8</v>
      </c>
      <c r="M18" s="37">
        <v>0.5</v>
      </c>
      <c r="N18" s="37">
        <v>8.3000000000000007</v>
      </c>
      <c r="O18" s="37">
        <v>28</v>
      </c>
    </row>
    <row r="19" spans="1:15" ht="12.75" customHeight="1" x14ac:dyDescent="0.25">
      <c r="A19" s="35">
        <v>280</v>
      </c>
      <c r="B19" s="46" t="s">
        <v>29</v>
      </c>
      <c r="C19" s="59">
        <v>200</v>
      </c>
      <c r="D19" s="46">
        <v>0.3</v>
      </c>
      <c r="E19" s="46">
        <v>0</v>
      </c>
      <c r="F19" s="46">
        <v>20.100000000000001</v>
      </c>
      <c r="G19" s="46">
        <v>81</v>
      </c>
      <c r="H19" s="46">
        <v>0.8</v>
      </c>
      <c r="I19" s="46">
        <v>0</v>
      </c>
      <c r="J19" s="46">
        <v>0</v>
      </c>
      <c r="K19" s="46">
        <v>0</v>
      </c>
      <c r="L19" s="46">
        <v>10</v>
      </c>
      <c r="M19" s="46">
        <v>0.6</v>
      </c>
      <c r="N19" s="46">
        <v>22.33</v>
      </c>
      <c r="O19" s="46">
        <v>26.33</v>
      </c>
    </row>
    <row r="20" spans="1:15" x14ac:dyDescent="0.25">
      <c r="A20" s="35">
        <v>114</v>
      </c>
      <c r="B20" s="33" t="s">
        <v>19</v>
      </c>
      <c r="C20" s="38">
        <v>40</v>
      </c>
      <c r="D20" s="37">
        <v>3.2</v>
      </c>
      <c r="E20" s="37">
        <v>0.4</v>
      </c>
      <c r="F20" s="37">
        <v>19</v>
      </c>
      <c r="G20" s="37">
        <v>94</v>
      </c>
      <c r="H20" s="37">
        <v>0</v>
      </c>
      <c r="I20" s="37">
        <v>0</v>
      </c>
      <c r="J20" s="37">
        <v>0</v>
      </c>
      <c r="K20" s="37">
        <v>0</v>
      </c>
      <c r="L20" s="37">
        <v>8.6999999999999993</v>
      </c>
      <c r="M20" s="37">
        <v>0.4</v>
      </c>
      <c r="N20" s="37">
        <v>13.2</v>
      </c>
      <c r="O20" s="37">
        <v>30.6</v>
      </c>
    </row>
    <row r="21" spans="1:15" x14ac:dyDescent="0.25">
      <c r="A21" s="35"/>
      <c r="B21" s="33"/>
      <c r="C21" s="38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x14ac:dyDescent="0.25">
      <c r="A22" s="6"/>
      <c r="B22" s="8" t="s">
        <v>16</v>
      </c>
      <c r="C22" s="60"/>
      <c r="D22" s="56">
        <f>D15+D16+D17+D18+D19+D20</f>
        <v>24</v>
      </c>
      <c r="E22" s="56">
        <f t="shared" ref="E22:O22" si="1">E15+E16+E17+E18+E19+E20</f>
        <v>22.919999999999998</v>
      </c>
      <c r="F22" s="56">
        <f t="shared" si="1"/>
        <v>96.342857143000003</v>
      </c>
      <c r="G22" s="56">
        <f t="shared" si="1"/>
        <v>689.61</v>
      </c>
      <c r="H22" s="56">
        <f t="shared" si="1"/>
        <v>10.940000000000001</v>
      </c>
      <c r="I22" s="56">
        <f t="shared" si="1"/>
        <v>2.8571428999999999E-2</v>
      </c>
      <c r="J22" s="56">
        <f t="shared" si="1"/>
        <v>7.0000000000000007E-2</v>
      </c>
      <c r="K22" s="56">
        <f t="shared" si="1"/>
        <v>5.7500000000000009</v>
      </c>
      <c r="L22" s="56">
        <f t="shared" si="1"/>
        <v>127</v>
      </c>
      <c r="M22" s="56">
        <f t="shared" si="1"/>
        <v>4.38</v>
      </c>
      <c r="N22" s="56">
        <f t="shared" si="1"/>
        <v>130.75</v>
      </c>
      <c r="O22" s="56">
        <f t="shared" si="1"/>
        <v>474.33</v>
      </c>
    </row>
    <row r="23" spans="1:15" ht="11.25" customHeight="1" x14ac:dyDescent="0.25">
      <c r="A23" s="6"/>
      <c r="B23" s="1" t="s">
        <v>17</v>
      </c>
      <c r="C23" s="43"/>
      <c r="D23" s="55">
        <f>D13+D22</f>
        <v>38.97</v>
      </c>
      <c r="E23" s="55">
        <f t="shared" ref="E23:O23" si="2">E13+E22</f>
        <v>44.54</v>
      </c>
      <c r="F23" s="55">
        <f t="shared" si="2"/>
        <v>178.15285714300001</v>
      </c>
      <c r="G23" s="55">
        <f t="shared" si="2"/>
        <v>1457.1399999999999</v>
      </c>
      <c r="H23" s="55">
        <f t="shared" si="2"/>
        <v>29.240000000000002</v>
      </c>
      <c r="I23" s="55">
        <f t="shared" si="2"/>
        <v>87.62857142899999</v>
      </c>
      <c r="J23" s="55">
        <f t="shared" si="2"/>
        <v>0.17</v>
      </c>
      <c r="K23" s="55">
        <f t="shared" si="2"/>
        <v>5.8500000000000005</v>
      </c>
      <c r="L23" s="55">
        <f t="shared" si="2"/>
        <v>579.59999999999991</v>
      </c>
      <c r="M23" s="55">
        <f t="shared" si="2"/>
        <v>7.1999999999999993</v>
      </c>
      <c r="N23" s="55">
        <f t="shared" si="2"/>
        <v>227.95</v>
      </c>
      <c r="O23" s="55">
        <f t="shared" si="2"/>
        <v>838.92000000000007</v>
      </c>
    </row>
    <row r="24" spans="1:15" x14ac:dyDescent="0.25"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selection activeCell="P3" sqref="P3:AB22"/>
    </sheetView>
  </sheetViews>
  <sheetFormatPr defaultRowHeight="15" x14ac:dyDescent="0.25"/>
  <cols>
    <col min="1" max="1" width="11.140625" customWidth="1"/>
    <col min="2" max="2" width="34.5703125" customWidth="1"/>
    <col min="3" max="3" width="7.42578125" customWidth="1"/>
    <col min="4" max="6" width="3.42578125" customWidth="1"/>
    <col min="7" max="7" width="4.140625" customWidth="1"/>
    <col min="8" max="12" width="3.42578125" customWidth="1"/>
    <col min="13" max="13" width="4" customWidth="1"/>
    <col min="14" max="15" width="3.42578125" customWidth="1"/>
  </cols>
  <sheetData>
    <row r="1" spans="1:15" x14ac:dyDescent="0.25">
      <c r="A1" s="13"/>
      <c r="B1" s="17" t="s">
        <v>90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3"/>
      <c r="B2" s="18" t="s">
        <v>36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5">
      <c r="A3" s="6" t="s">
        <v>86</v>
      </c>
      <c r="B3" s="1" t="s">
        <v>0</v>
      </c>
      <c r="C3" s="51" t="s">
        <v>44</v>
      </c>
      <c r="D3" s="70" t="s">
        <v>14</v>
      </c>
      <c r="E3" s="71"/>
      <c r="F3" s="71"/>
      <c r="G3" s="72"/>
      <c r="H3" s="69" t="s">
        <v>1</v>
      </c>
      <c r="I3" s="69"/>
      <c r="J3" s="69"/>
      <c r="K3" s="69"/>
      <c r="L3" s="69" t="s">
        <v>15</v>
      </c>
      <c r="M3" s="69"/>
      <c r="N3" s="69"/>
      <c r="O3" s="69"/>
    </row>
    <row r="4" spans="1:15" ht="12.75" customHeight="1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ht="15.75" customHeight="1" x14ac:dyDescent="0.25">
      <c r="A5" s="35">
        <v>53</v>
      </c>
      <c r="B5" s="33" t="s">
        <v>100</v>
      </c>
      <c r="C5" s="29">
        <v>200</v>
      </c>
      <c r="D5" s="46">
        <v>6.5</v>
      </c>
      <c r="E5" s="46">
        <v>7.3</v>
      </c>
      <c r="F5" s="46">
        <v>20</v>
      </c>
      <c r="G5" s="46">
        <v>173.1</v>
      </c>
      <c r="H5" s="46">
        <v>2.2000000000000002</v>
      </c>
      <c r="I5" s="46">
        <v>0</v>
      </c>
      <c r="J5" s="46">
        <v>0.2</v>
      </c>
      <c r="K5" s="46">
        <v>0.1</v>
      </c>
      <c r="L5" s="46">
        <v>187</v>
      </c>
      <c r="M5" s="46">
        <v>0.2</v>
      </c>
      <c r="N5" s="46">
        <v>64</v>
      </c>
      <c r="O5" s="46">
        <v>229</v>
      </c>
    </row>
    <row r="6" spans="1:15" x14ac:dyDescent="0.25">
      <c r="A6" s="42">
        <v>269</v>
      </c>
      <c r="B6" s="46" t="s">
        <v>28</v>
      </c>
      <c r="C6" s="29">
        <v>200</v>
      </c>
      <c r="D6" s="46">
        <v>4.2</v>
      </c>
      <c r="E6" s="46">
        <v>4</v>
      </c>
      <c r="F6" s="46">
        <v>16</v>
      </c>
      <c r="G6" s="46">
        <v>114.33</v>
      </c>
      <c r="H6" s="46">
        <v>0.2</v>
      </c>
      <c r="I6" s="46">
        <v>0</v>
      </c>
      <c r="J6" s="46">
        <v>0</v>
      </c>
      <c r="K6" s="46">
        <v>0.1</v>
      </c>
      <c r="L6" s="46">
        <v>126</v>
      </c>
      <c r="M6" s="46">
        <v>0.7</v>
      </c>
      <c r="N6" s="46">
        <v>36</v>
      </c>
      <c r="O6" s="46">
        <v>109</v>
      </c>
    </row>
    <row r="7" spans="1:15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</row>
    <row r="8" spans="1:15" x14ac:dyDescent="0.25">
      <c r="A8" s="35">
        <v>366</v>
      </c>
      <c r="B8" s="33" t="s">
        <v>20</v>
      </c>
      <c r="C8" s="38">
        <v>15</v>
      </c>
      <c r="D8" s="37">
        <v>3.9</v>
      </c>
      <c r="E8" s="37">
        <v>3.9</v>
      </c>
      <c r="F8" s="37">
        <v>0</v>
      </c>
      <c r="G8" s="37">
        <v>51.6</v>
      </c>
      <c r="H8" s="37">
        <v>0</v>
      </c>
      <c r="I8" s="37">
        <v>19</v>
      </c>
      <c r="J8" s="37">
        <v>0</v>
      </c>
      <c r="K8" s="37">
        <v>0</v>
      </c>
      <c r="L8" s="37">
        <v>142.5</v>
      </c>
      <c r="M8" s="37">
        <v>0</v>
      </c>
      <c r="N8" s="37">
        <v>6.8</v>
      </c>
      <c r="O8" s="37">
        <v>84.5</v>
      </c>
    </row>
    <row r="9" spans="1:15" x14ac:dyDescent="0.25">
      <c r="A9" s="35">
        <v>365</v>
      </c>
      <c r="B9" s="33" t="s">
        <v>18</v>
      </c>
      <c r="C9" s="38">
        <v>10</v>
      </c>
      <c r="D9" s="37">
        <v>0.05</v>
      </c>
      <c r="E9" s="37">
        <v>7.2</v>
      </c>
      <c r="F9" s="37">
        <v>0.08</v>
      </c>
      <c r="G9" s="37">
        <v>74.8</v>
      </c>
      <c r="H9" s="37">
        <v>0</v>
      </c>
      <c r="I9" s="37">
        <v>34</v>
      </c>
      <c r="J9" s="37">
        <v>0</v>
      </c>
      <c r="K9" s="37">
        <v>0</v>
      </c>
      <c r="L9" s="37">
        <v>1.2</v>
      </c>
      <c r="M9" s="37">
        <v>0.02</v>
      </c>
      <c r="N9" s="37">
        <v>0</v>
      </c>
      <c r="O9" s="37">
        <v>1.6</v>
      </c>
    </row>
    <row r="10" spans="1:15" x14ac:dyDescent="0.25">
      <c r="A10" s="35">
        <v>118</v>
      </c>
      <c r="B10" s="33" t="s">
        <v>54</v>
      </c>
      <c r="C10" s="34">
        <v>200</v>
      </c>
      <c r="D10" s="37">
        <v>1</v>
      </c>
      <c r="E10" s="37">
        <v>1</v>
      </c>
      <c r="F10" s="37">
        <v>20.5</v>
      </c>
      <c r="G10" s="37">
        <v>115.5</v>
      </c>
      <c r="H10" s="37">
        <v>29.5</v>
      </c>
      <c r="I10" s="37">
        <v>0</v>
      </c>
      <c r="J10" s="37">
        <v>0</v>
      </c>
      <c r="K10" s="37">
        <v>0</v>
      </c>
      <c r="L10" s="37">
        <v>139.75</v>
      </c>
      <c r="M10" s="37">
        <v>2.75</v>
      </c>
      <c r="N10" s="37">
        <v>22.5</v>
      </c>
      <c r="O10" s="37">
        <v>27.5</v>
      </c>
    </row>
    <row r="11" spans="1:15" ht="18.75" customHeight="1" x14ac:dyDescent="0.25">
      <c r="A11" s="6"/>
      <c r="B11" s="8" t="s">
        <v>16</v>
      </c>
      <c r="C11" s="34"/>
      <c r="D11" s="14">
        <f>D5+D6+D7+D8+D9+D10</f>
        <v>18.849999999999998</v>
      </c>
      <c r="E11" s="14">
        <f t="shared" ref="E11:O11" si="0">E5+E6+E7+E8+E9+E10</f>
        <v>23.8</v>
      </c>
      <c r="F11" s="14">
        <f t="shared" si="0"/>
        <v>75.58</v>
      </c>
      <c r="G11" s="14">
        <f t="shared" si="0"/>
        <v>623.33000000000004</v>
      </c>
      <c r="H11" s="14">
        <f t="shared" si="0"/>
        <v>31.9</v>
      </c>
      <c r="I11" s="14">
        <f t="shared" si="0"/>
        <v>53</v>
      </c>
      <c r="J11" s="14">
        <f t="shared" si="0"/>
        <v>0.2</v>
      </c>
      <c r="K11" s="14">
        <f t="shared" si="0"/>
        <v>0.2</v>
      </c>
      <c r="L11" s="14">
        <f t="shared" si="0"/>
        <v>605.15</v>
      </c>
      <c r="M11" s="14">
        <f t="shared" si="0"/>
        <v>4.07</v>
      </c>
      <c r="N11" s="14">
        <f t="shared" si="0"/>
        <v>142.5</v>
      </c>
      <c r="O11" s="14">
        <f t="shared" si="0"/>
        <v>482.20000000000005</v>
      </c>
    </row>
    <row r="12" spans="1:15" ht="12" customHeight="1" x14ac:dyDescent="0.25">
      <c r="A12" s="6"/>
      <c r="B12" s="5" t="s">
        <v>9</v>
      </c>
      <c r="C12" s="29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24" customHeight="1" x14ac:dyDescent="0.25">
      <c r="A13" s="35">
        <v>2</v>
      </c>
      <c r="B13" s="44" t="s">
        <v>101</v>
      </c>
      <c r="C13" s="34">
        <v>80</v>
      </c>
      <c r="D13" s="37">
        <v>0.6</v>
      </c>
      <c r="E13" s="37">
        <v>5</v>
      </c>
      <c r="F13" s="37">
        <v>6.9</v>
      </c>
      <c r="G13" s="37">
        <v>85.1</v>
      </c>
      <c r="H13" s="37">
        <v>13.3</v>
      </c>
      <c r="I13" s="37">
        <v>0</v>
      </c>
      <c r="J13" s="37">
        <v>0</v>
      </c>
      <c r="K13" s="37">
        <v>3.7</v>
      </c>
      <c r="L13" s="37">
        <v>20</v>
      </c>
      <c r="M13" s="37">
        <v>0.67</v>
      </c>
      <c r="N13" s="37">
        <v>14.7</v>
      </c>
      <c r="O13" s="37">
        <v>22.7</v>
      </c>
    </row>
    <row r="14" spans="1:15" ht="22.5" customHeight="1" x14ac:dyDescent="0.25">
      <c r="A14" s="35">
        <v>45</v>
      </c>
      <c r="B14" s="45" t="s">
        <v>59</v>
      </c>
      <c r="C14" s="36" t="s">
        <v>63</v>
      </c>
      <c r="D14" s="35">
        <v>5.24</v>
      </c>
      <c r="E14" s="35">
        <v>4.0999999999999996</v>
      </c>
      <c r="F14" s="35">
        <v>12.1</v>
      </c>
      <c r="G14" s="35">
        <v>121.8</v>
      </c>
      <c r="H14" s="35">
        <v>6.94</v>
      </c>
      <c r="I14" s="35">
        <v>13</v>
      </c>
      <c r="J14" s="35">
        <v>0.156</v>
      </c>
      <c r="K14" s="35">
        <v>0</v>
      </c>
      <c r="L14" s="35">
        <v>15.2</v>
      </c>
      <c r="M14" s="35">
        <v>0.8</v>
      </c>
      <c r="N14" s="35">
        <v>5.6</v>
      </c>
      <c r="O14" s="35">
        <v>61</v>
      </c>
    </row>
    <row r="15" spans="1:15" ht="16.5" customHeight="1" x14ac:dyDescent="0.25">
      <c r="A15" s="35">
        <v>189</v>
      </c>
      <c r="B15" s="32" t="s">
        <v>84</v>
      </c>
      <c r="C15" s="29" t="s">
        <v>57</v>
      </c>
      <c r="D15" s="46">
        <v>10.68</v>
      </c>
      <c r="E15" s="46">
        <v>10.27</v>
      </c>
      <c r="F15" s="46">
        <v>7.74</v>
      </c>
      <c r="G15" s="46">
        <v>176.75</v>
      </c>
      <c r="H15" s="46">
        <v>0</v>
      </c>
      <c r="I15" s="46">
        <v>0</v>
      </c>
      <c r="J15" s="46">
        <v>1.1399999999999999</v>
      </c>
      <c r="K15" s="46">
        <v>3.28</v>
      </c>
      <c r="L15" s="46">
        <v>14.28</v>
      </c>
      <c r="M15" s="46">
        <v>33</v>
      </c>
      <c r="N15" s="46">
        <v>32</v>
      </c>
      <c r="O15" s="46">
        <v>32.64</v>
      </c>
    </row>
    <row r="16" spans="1:15" ht="15.75" customHeight="1" x14ac:dyDescent="0.25">
      <c r="A16" s="42">
        <v>241</v>
      </c>
      <c r="B16" s="33" t="s">
        <v>58</v>
      </c>
      <c r="C16" s="34">
        <v>150</v>
      </c>
      <c r="D16" s="35">
        <v>3.15</v>
      </c>
      <c r="E16" s="35">
        <v>6</v>
      </c>
      <c r="F16" s="35">
        <v>17.350000000000001</v>
      </c>
      <c r="G16" s="35">
        <v>138</v>
      </c>
      <c r="H16" s="35">
        <v>5.0999999999999996</v>
      </c>
      <c r="I16" s="35">
        <v>1.4999999999999999E-2</v>
      </c>
      <c r="J16" s="35">
        <v>0.13500000000000001</v>
      </c>
      <c r="K16" s="35">
        <v>0.19500000000000001</v>
      </c>
      <c r="L16" s="35">
        <v>39</v>
      </c>
      <c r="M16" s="35">
        <v>1.05</v>
      </c>
      <c r="N16" s="35">
        <v>24.24</v>
      </c>
      <c r="O16" s="35">
        <v>73.959999999999994</v>
      </c>
    </row>
    <row r="17" spans="1:15" x14ac:dyDescent="0.25">
      <c r="A17" s="35">
        <v>283</v>
      </c>
      <c r="B17" s="35" t="s">
        <v>24</v>
      </c>
      <c r="C17" s="36">
        <v>200</v>
      </c>
      <c r="D17" s="37">
        <v>0.8</v>
      </c>
      <c r="E17" s="37">
        <v>0.1</v>
      </c>
      <c r="F17" s="37">
        <v>26.6</v>
      </c>
      <c r="G17" s="37">
        <v>112.2</v>
      </c>
      <c r="H17" s="37">
        <v>0.1</v>
      </c>
      <c r="I17" s="37">
        <v>0</v>
      </c>
      <c r="J17" s="37">
        <v>0</v>
      </c>
      <c r="K17" s="37">
        <v>0</v>
      </c>
      <c r="L17" s="37">
        <v>34</v>
      </c>
      <c r="M17" s="37">
        <v>0.4</v>
      </c>
      <c r="N17" s="37">
        <v>22</v>
      </c>
      <c r="O17" s="37">
        <v>26.3</v>
      </c>
    </row>
    <row r="18" spans="1:15" x14ac:dyDescent="0.25">
      <c r="A18" s="35">
        <v>114</v>
      </c>
      <c r="B18" s="33" t="s">
        <v>19</v>
      </c>
      <c r="C18" s="38">
        <v>40</v>
      </c>
      <c r="D18" s="37">
        <v>3.2</v>
      </c>
      <c r="E18" s="37">
        <v>0.4</v>
      </c>
      <c r="F18" s="37">
        <v>19</v>
      </c>
      <c r="G18" s="37">
        <v>94</v>
      </c>
      <c r="H18" s="37">
        <v>0</v>
      </c>
      <c r="I18" s="37">
        <v>0</v>
      </c>
      <c r="J18" s="37">
        <v>0</v>
      </c>
      <c r="K18" s="37">
        <v>0</v>
      </c>
      <c r="L18" s="37">
        <v>8.6999999999999993</v>
      </c>
      <c r="M18" s="37">
        <v>0.4</v>
      </c>
      <c r="N18" s="37">
        <v>13.2</v>
      </c>
      <c r="O18" s="37">
        <v>30.6</v>
      </c>
    </row>
    <row r="19" spans="1:15" x14ac:dyDescent="0.25">
      <c r="A19" s="46">
        <v>604</v>
      </c>
      <c r="B19" s="35" t="s">
        <v>106</v>
      </c>
      <c r="C19" s="34">
        <v>50</v>
      </c>
      <c r="D19" s="37">
        <v>3.75</v>
      </c>
      <c r="E19" s="37">
        <v>4.9000000000000004</v>
      </c>
      <c r="F19" s="37">
        <v>37.200000000000003</v>
      </c>
      <c r="G19" s="37">
        <v>208.5</v>
      </c>
      <c r="H19" s="37">
        <v>0</v>
      </c>
      <c r="I19" s="37">
        <v>0</v>
      </c>
      <c r="J19" s="37">
        <v>0.04</v>
      </c>
      <c r="K19" s="37">
        <v>0</v>
      </c>
      <c r="L19" s="37">
        <v>2.5000000000000001E-2</v>
      </c>
      <c r="M19" s="37">
        <v>1.05</v>
      </c>
      <c r="N19" s="37">
        <v>0</v>
      </c>
      <c r="O19" s="37">
        <v>0</v>
      </c>
    </row>
    <row r="20" spans="1:15" x14ac:dyDescent="0.25">
      <c r="A20" s="46"/>
      <c r="B20" s="35"/>
      <c r="C20" s="3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x14ac:dyDescent="0.25">
      <c r="A21" s="6"/>
      <c r="B21" s="8" t="s">
        <v>16</v>
      </c>
      <c r="C21" s="29"/>
      <c r="D21" s="56">
        <f>D13+D14+D15+D16+D17+D18+D20</f>
        <v>23.669999999999998</v>
      </c>
      <c r="E21" s="56">
        <f>E13+E14+E15+E16+E17+E18</f>
        <v>25.869999999999997</v>
      </c>
      <c r="F21" s="56">
        <f>F13+F14+F15+F16+F17+F18+F20</f>
        <v>89.69</v>
      </c>
      <c r="G21" s="56">
        <f>G13++G14+G15+G16+G17+G18+G20</f>
        <v>727.85</v>
      </c>
      <c r="H21" s="56">
        <f t="shared" ref="H21:O21" si="1">H13+H14+H16+H17+H20</f>
        <v>25.440000000000005</v>
      </c>
      <c r="I21" s="56">
        <f t="shared" si="1"/>
        <v>13.015000000000001</v>
      </c>
      <c r="J21" s="56">
        <f t="shared" si="1"/>
        <v>0.29100000000000004</v>
      </c>
      <c r="K21" s="56">
        <f t="shared" si="1"/>
        <v>3.895</v>
      </c>
      <c r="L21" s="56">
        <f t="shared" si="1"/>
        <v>108.2</v>
      </c>
      <c r="M21" s="56">
        <f t="shared" si="1"/>
        <v>2.9200000000000004</v>
      </c>
      <c r="N21" s="56">
        <f t="shared" si="1"/>
        <v>66.539999999999992</v>
      </c>
      <c r="O21" s="56">
        <f t="shared" si="1"/>
        <v>183.96</v>
      </c>
    </row>
    <row r="22" spans="1:15" x14ac:dyDescent="0.25">
      <c r="A22" s="6"/>
      <c r="B22" s="1" t="s">
        <v>17</v>
      </c>
      <c r="C22" s="34"/>
      <c r="D22" s="55">
        <f t="shared" ref="D22:O22" si="2">D11+D21</f>
        <v>42.519999999999996</v>
      </c>
      <c r="E22" s="55">
        <f t="shared" si="2"/>
        <v>49.67</v>
      </c>
      <c r="F22" s="55">
        <f t="shared" si="2"/>
        <v>165.26999999999998</v>
      </c>
      <c r="G22" s="55">
        <f t="shared" si="2"/>
        <v>1351.18</v>
      </c>
      <c r="H22" s="55">
        <f t="shared" si="2"/>
        <v>57.34</v>
      </c>
      <c r="I22" s="55">
        <f t="shared" si="2"/>
        <v>66.015000000000001</v>
      </c>
      <c r="J22" s="55">
        <f t="shared" si="2"/>
        <v>0.49100000000000005</v>
      </c>
      <c r="K22" s="55">
        <f t="shared" si="2"/>
        <v>4.0949999999999998</v>
      </c>
      <c r="L22" s="55">
        <f t="shared" si="2"/>
        <v>713.35</v>
      </c>
      <c r="M22" s="55">
        <f t="shared" si="2"/>
        <v>6.99</v>
      </c>
      <c r="N22" s="55">
        <f t="shared" si="2"/>
        <v>209.04</v>
      </c>
      <c r="O22" s="55">
        <f t="shared" si="2"/>
        <v>666.16000000000008</v>
      </c>
    </row>
    <row r="23" spans="1:1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opLeftCell="A2" workbookViewId="0">
      <selection activeCell="P3" sqref="P3:AB21"/>
    </sheetView>
  </sheetViews>
  <sheetFormatPr defaultRowHeight="15" x14ac:dyDescent="0.25"/>
  <cols>
    <col min="1" max="1" width="10.7109375" customWidth="1"/>
    <col min="2" max="2" width="34.85546875" customWidth="1"/>
    <col min="3" max="3" width="7.7109375" customWidth="1"/>
    <col min="4" max="4" width="3.28515625" customWidth="1"/>
    <col min="5" max="6" width="3.42578125" customWidth="1"/>
    <col min="7" max="7" width="4.85546875" customWidth="1"/>
    <col min="8" max="12" width="3.42578125" customWidth="1"/>
    <col min="13" max="13" width="3.28515625" customWidth="1"/>
    <col min="14" max="15" width="3.42578125" customWidth="1"/>
  </cols>
  <sheetData>
    <row r="1" spans="1:15" x14ac:dyDescent="0.25">
      <c r="A1" s="13"/>
      <c r="B1" s="17" t="s">
        <v>91</v>
      </c>
      <c r="C1" s="17"/>
      <c r="D1" s="13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3"/>
      <c r="B2" s="18" t="s">
        <v>37</v>
      </c>
      <c r="C2" s="17"/>
      <c r="D2" s="13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5">
      <c r="A3" s="6" t="s">
        <v>85</v>
      </c>
      <c r="B3" s="1" t="s">
        <v>0</v>
      </c>
      <c r="C3" s="51" t="s">
        <v>44</v>
      </c>
      <c r="D3" s="70" t="s">
        <v>14</v>
      </c>
      <c r="E3" s="71"/>
      <c r="F3" s="71"/>
      <c r="G3" s="72"/>
      <c r="H3" s="69" t="s">
        <v>1</v>
      </c>
      <c r="I3" s="69"/>
      <c r="J3" s="69"/>
      <c r="K3" s="69"/>
      <c r="L3" s="69" t="s">
        <v>15</v>
      </c>
      <c r="M3" s="69"/>
      <c r="N3" s="69"/>
      <c r="O3" s="69"/>
    </row>
    <row r="4" spans="1:15" x14ac:dyDescent="0.25">
      <c r="A4" s="6"/>
      <c r="B4" s="1" t="s">
        <v>2</v>
      </c>
      <c r="C4" s="1" t="s">
        <v>12</v>
      </c>
      <c r="D4" s="1" t="s">
        <v>3</v>
      </c>
      <c r="E4" s="1" t="s">
        <v>4</v>
      </c>
      <c r="F4" s="1" t="s">
        <v>5</v>
      </c>
      <c r="G4" s="1" t="s">
        <v>11</v>
      </c>
      <c r="H4" s="1" t="s">
        <v>7</v>
      </c>
      <c r="I4" s="1" t="s">
        <v>45</v>
      </c>
      <c r="J4" s="1" t="s">
        <v>6</v>
      </c>
      <c r="K4" s="1" t="s">
        <v>46</v>
      </c>
      <c r="L4" s="1" t="s">
        <v>8</v>
      </c>
      <c r="M4" s="1" t="s">
        <v>13</v>
      </c>
      <c r="N4" s="1" t="s">
        <v>47</v>
      </c>
      <c r="O4" s="1" t="s">
        <v>48</v>
      </c>
    </row>
    <row r="5" spans="1:15" ht="19.5" customHeight="1" x14ac:dyDescent="0.25">
      <c r="A5" s="35">
        <v>202</v>
      </c>
      <c r="B5" s="33" t="s">
        <v>102</v>
      </c>
      <c r="C5" s="29" t="s">
        <v>56</v>
      </c>
      <c r="D5" s="46">
        <v>9.32</v>
      </c>
      <c r="E5" s="46">
        <v>10.82</v>
      </c>
      <c r="F5" s="46">
        <v>7.55</v>
      </c>
      <c r="G5" s="46">
        <v>156.91</v>
      </c>
      <c r="H5" s="46">
        <v>1.17</v>
      </c>
      <c r="I5" s="46">
        <v>0</v>
      </c>
      <c r="J5" s="46">
        <v>0.04</v>
      </c>
      <c r="K5" s="46">
        <v>0.67</v>
      </c>
      <c r="L5" s="46">
        <v>24</v>
      </c>
      <c r="M5" s="46">
        <v>1.71</v>
      </c>
      <c r="N5" s="46">
        <v>21.33</v>
      </c>
      <c r="O5" s="46">
        <v>132</v>
      </c>
    </row>
    <row r="6" spans="1:15" ht="21" customHeight="1" x14ac:dyDescent="0.25">
      <c r="A6" s="42">
        <v>227</v>
      </c>
      <c r="B6" s="46" t="s">
        <v>55</v>
      </c>
      <c r="C6" s="29">
        <v>150</v>
      </c>
      <c r="D6" s="46">
        <v>5.52</v>
      </c>
      <c r="E6" s="46">
        <v>5.3</v>
      </c>
      <c r="F6" s="46">
        <v>29</v>
      </c>
      <c r="G6" s="46">
        <v>195.39</v>
      </c>
      <c r="H6" s="46">
        <v>4.4999999999999998E-2</v>
      </c>
      <c r="I6" s="46">
        <v>0</v>
      </c>
      <c r="J6" s="46">
        <v>0.1</v>
      </c>
      <c r="K6" s="46">
        <v>0.99</v>
      </c>
      <c r="L6" s="46">
        <v>11.4</v>
      </c>
      <c r="M6" s="46">
        <v>0.92</v>
      </c>
      <c r="N6" s="46">
        <v>17.399999999999999</v>
      </c>
      <c r="O6" s="46">
        <v>47.1</v>
      </c>
    </row>
    <row r="7" spans="1:15" ht="18.75" customHeight="1" x14ac:dyDescent="0.25">
      <c r="A7" s="35">
        <v>114</v>
      </c>
      <c r="B7" s="33" t="s">
        <v>19</v>
      </c>
      <c r="C7" s="38">
        <v>40</v>
      </c>
      <c r="D7" s="37">
        <v>3.2</v>
      </c>
      <c r="E7" s="37">
        <v>0.4</v>
      </c>
      <c r="F7" s="37">
        <v>19</v>
      </c>
      <c r="G7" s="37">
        <v>94</v>
      </c>
      <c r="H7" s="37">
        <v>0</v>
      </c>
      <c r="I7" s="37">
        <v>0</v>
      </c>
      <c r="J7" s="37">
        <v>0</v>
      </c>
      <c r="K7" s="37">
        <v>0</v>
      </c>
      <c r="L7" s="37">
        <v>8.6999999999999993</v>
      </c>
      <c r="M7" s="37">
        <v>0.4</v>
      </c>
      <c r="N7" s="37">
        <v>13.2</v>
      </c>
      <c r="O7" s="37">
        <v>30.6</v>
      </c>
    </row>
    <row r="8" spans="1:15" ht="18.75" customHeight="1" x14ac:dyDescent="0.25">
      <c r="A8" s="35">
        <v>118</v>
      </c>
      <c r="B8" s="33" t="s">
        <v>54</v>
      </c>
      <c r="C8" s="34">
        <v>100</v>
      </c>
      <c r="D8" s="37">
        <v>0.5</v>
      </c>
      <c r="E8" s="37">
        <v>0.5</v>
      </c>
      <c r="F8" s="37">
        <v>12.5</v>
      </c>
      <c r="G8" s="37">
        <v>61.25</v>
      </c>
      <c r="H8" s="37">
        <v>14.75</v>
      </c>
      <c r="I8" s="37">
        <v>0</v>
      </c>
      <c r="J8" s="37">
        <v>0</v>
      </c>
      <c r="K8" s="37">
        <v>0</v>
      </c>
      <c r="L8" s="37">
        <v>69.87</v>
      </c>
      <c r="M8" s="37">
        <v>1.37</v>
      </c>
      <c r="N8" s="37">
        <v>11.25</v>
      </c>
      <c r="O8" s="37">
        <v>13.75</v>
      </c>
    </row>
    <row r="9" spans="1:15" ht="18.75" customHeight="1" x14ac:dyDescent="0.25">
      <c r="A9" s="35">
        <v>283</v>
      </c>
      <c r="B9" s="35" t="s">
        <v>24</v>
      </c>
      <c r="C9" s="36">
        <v>200</v>
      </c>
      <c r="D9" s="37">
        <v>0.8</v>
      </c>
      <c r="E9" s="37">
        <v>0.1</v>
      </c>
      <c r="F9" s="37">
        <v>26.6</v>
      </c>
      <c r="G9" s="37">
        <v>112.2</v>
      </c>
      <c r="H9" s="37">
        <v>0.1</v>
      </c>
      <c r="I9" s="37">
        <v>0</v>
      </c>
      <c r="J9" s="37">
        <v>0</v>
      </c>
      <c r="K9" s="37">
        <v>0</v>
      </c>
      <c r="L9" s="37">
        <v>34</v>
      </c>
      <c r="M9" s="37">
        <v>0.4</v>
      </c>
      <c r="N9" s="37">
        <v>22</v>
      </c>
      <c r="O9" s="37">
        <v>26.3</v>
      </c>
    </row>
    <row r="10" spans="1:15" ht="16.5" customHeight="1" x14ac:dyDescent="0.25">
      <c r="A10" s="35"/>
      <c r="B10" s="8" t="s">
        <v>16</v>
      </c>
      <c r="C10" s="34"/>
      <c r="D10" s="14">
        <f t="shared" ref="D10:O10" si="0">SUM(D5:D7)</f>
        <v>18.04</v>
      </c>
      <c r="E10" s="14">
        <f t="shared" si="0"/>
        <v>16.52</v>
      </c>
      <c r="F10" s="14">
        <f t="shared" si="0"/>
        <v>55.55</v>
      </c>
      <c r="G10" s="14">
        <f t="shared" si="0"/>
        <v>446.29999999999995</v>
      </c>
      <c r="H10" s="14">
        <f t="shared" si="0"/>
        <v>1.2149999999999999</v>
      </c>
      <c r="I10" s="14">
        <f t="shared" si="0"/>
        <v>0</v>
      </c>
      <c r="J10" s="14">
        <f t="shared" si="0"/>
        <v>0.14000000000000001</v>
      </c>
      <c r="K10" s="14">
        <f t="shared" si="0"/>
        <v>1.6600000000000001</v>
      </c>
      <c r="L10" s="14">
        <f t="shared" si="0"/>
        <v>44.099999999999994</v>
      </c>
      <c r="M10" s="14">
        <f t="shared" si="0"/>
        <v>3.03</v>
      </c>
      <c r="N10" s="14">
        <f t="shared" si="0"/>
        <v>51.929999999999993</v>
      </c>
      <c r="O10" s="14">
        <f t="shared" si="0"/>
        <v>209.7</v>
      </c>
    </row>
    <row r="11" spans="1:15" ht="12.75" customHeight="1" x14ac:dyDescent="0.25">
      <c r="A11" s="35"/>
      <c r="B11" s="5" t="s">
        <v>9</v>
      </c>
      <c r="C11" s="29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9.5" customHeight="1" x14ac:dyDescent="0.25">
      <c r="A12" s="61">
        <v>56</v>
      </c>
      <c r="B12" s="44" t="s">
        <v>103</v>
      </c>
      <c r="C12" s="30">
        <v>80</v>
      </c>
      <c r="D12" s="46">
        <v>3.6</v>
      </c>
      <c r="E12" s="46">
        <v>3.8</v>
      </c>
      <c r="F12" s="46">
        <v>6.6</v>
      </c>
      <c r="G12" s="46">
        <v>75.2</v>
      </c>
      <c r="H12" s="46">
        <v>1.8</v>
      </c>
      <c r="I12" s="46">
        <v>0</v>
      </c>
      <c r="J12" s="46">
        <v>0</v>
      </c>
      <c r="K12" s="46">
        <v>0.53333333299999997</v>
      </c>
      <c r="L12" s="46">
        <v>68</v>
      </c>
      <c r="M12" s="46">
        <v>0.8</v>
      </c>
      <c r="N12" s="46">
        <v>30.666666670000001</v>
      </c>
      <c r="O12" s="46">
        <v>34.133333329999999</v>
      </c>
    </row>
    <row r="13" spans="1:15" ht="19.5" customHeight="1" x14ac:dyDescent="0.25">
      <c r="A13" s="6">
        <v>36</v>
      </c>
      <c r="B13" s="35" t="s">
        <v>104</v>
      </c>
      <c r="C13" s="36" t="s">
        <v>42</v>
      </c>
      <c r="D13" s="37">
        <v>2.1</v>
      </c>
      <c r="E13" s="37">
        <v>5</v>
      </c>
      <c r="F13" s="37">
        <v>20.3</v>
      </c>
      <c r="G13" s="37">
        <v>112.4</v>
      </c>
      <c r="H13" s="37">
        <v>3.6</v>
      </c>
      <c r="I13" s="37">
        <v>2.9</v>
      </c>
      <c r="J13" s="37">
        <v>0.1</v>
      </c>
      <c r="K13" s="37">
        <v>0</v>
      </c>
      <c r="L13" s="37">
        <v>48.8</v>
      </c>
      <c r="M13" s="37">
        <v>0.4</v>
      </c>
      <c r="N13" s="37">
        <v>24.8</v>
      </c>
      <c r="O13" s="37">
        <v>56.5</v>
      </c>
    </row>
    <row r="14" spans="1:15" ht="18" customHeight="1" x14ac:dyDescent="0.25">
      <c r="A14" s="35">
        <v>189</v>
      </c>
      <c r="B14" s="33" t="s">
        <v>105</v>
      </c>
      <c r="C14" s="52" t="s">
        <v>56</v>
      </c>
      <c r="D14" s="46">
        <v>14</v>
      </c>
      <c r="E14" s="46">
        <v>13</v>
      </c>
      <c r="F14" s="46">
        <v>5.74</v>
      </c>
      <c r="G14" s="46">
        <v>176.75</v>
      </c>
      <c r="H14" s="46">
        <v>0.13</v>
      </c>
      <c r="I14" s="46">
        <v>0</v>
      </c>
      <c r="J14" s="46">
        <v>0.06</v>
      </c>
      <c r="K14" s="46">
        <v>0.65</v>
      </c>
      <c r="L14" s="46">
        <v>27.53</v>
      </c>
      <c r="M14" s="46">
        <v>0.93</v>
      </c>
      <c r="N14" s="46">
        <v>21.29</v>
      </c>
      <c r="O14" s="46">
        <v>112</v>
      </c>
    </row>
    <row r="15" spans="1:15" ht="18" customHeight="1" x14ac:dyDescent="0.25">
      <c r="A15" s="46">
        <v>222</v>
      </c>
      <c r="B15" s="35" t="s">
        <v>27</v>
      </c>
      <c r="C15" s="36">
        <v>150</v>
      </c>
      <c r="D15" s="37">
        <v>8.4</v>
      </c>
      <c r="E15" s="37">
        <v>5.4</v>
      </c>
      <c r="F15" s="37">
        <v>45</v>
      </c>
      <c r="G15" s="37">
        <v>258.8</v>
      </c>
      <c r="H15" s="37">
        <v>0</v>
      </c>
      <c r="I15" s="37">
        <v>25</v>
      </c>
      <c r="J15" s="37">
        <v>0.2</v>
      </c>
      <c r="K15" s="37">
        <v>0</v>
      </c>
      <c r="L15" s="37">
        <v>18</v>
      </c>
      <c r="M15" s="37">
        <v>2.2999999999999998</v>
      </c>
      <c r="N15" s="37">
        <v>133</v>
      </c>
      <c r="O15" s="37">
        <v>175</v>
      </c>
    </row>
    <row r="16" spans="1:15" ht="18.75" customHeight="1" x14ac:dyDescent="0.25">
      <c r="A16" s="35">
        <v>282</v>
      </c>
      <c r="B16" s="35" t="s">
        <v>31</v>
      </c>
      <c r="C16" s="36">
        <v>200</v>
      </c>
      <c r="D16" s="37">
        <v>0.1</v>
      </c>
      <c r="E16" s="37">
        <v>0.1</v>
      </c>
      <c r="F16" s="37">
        <v>23</v>
      </c>
      <c r="G16" s="37">
        <v>66</v>
      </c>
      <c r="H16" s="37">
        <v>3.6</v>
      </c>
      <c r="I16" s="37">
        <v>0</v>
      </c>
      <c r="J16" s="37">
        <v>0</v>
      </c>
      <c r="K16" s="37">
        <v>0</v>
      </c>
      <c r="L16" s="37">
        <v>14</v>
      </c>
      <c r="M16" s="37">
        <v>0.4</v>
      </c>
      <c r="N16" s="37">
        <v>5.4</v>
      </c>
      <c r="O16" s="37">
        <v>3.89</v>
      </c>
    </row>
    <row r="17" spans="1:15" x14ac:dyDescent="0.25">
      <c r="A17" s="35">
        <v>114</v>
      </c>
      <c r="B17" s="33" t="s">
        <v>19</v>
      </c>
      <c r="C17" s="38">
        <v>40</v>
      </c>
      <c r="D17" s="37">
        <v>3.2</v>
      </c>
      <c r="E17" s="37">
        <v>0.4</v>
      </c>
      <c r="F17" s="37">
        <v>19</v>
      </c>
      <c r="G17" s="37">
        <v>94</v>
      </c>
      <c r="H17" s="37">
        <v>0</v>
      </c>
      <c r="I17" s="37">
        <v>0</v>
      </c>
      <c r="J17" s="37">
        <v>0</v>
      </c>
      <c r="K17" s="37">
        <v>0</v>
      </c>
      <c r="L17" s="37">
        <v>8.6999999999999993</v>
      </c>
      <c r="M17" s="37">
        <v>0.4</v>
      </c>
      <c r="N17" s="37">
        <v>13.2</v>
      </c>
      <c r="O17" s="37">
        <v>30.6</v>
      </c>
    </row>
    <row r="18" spans="1:15" x14ac:dyDescent="0.25">
      <c r="A18" s="35"/>
      <c r="B18" s="33"/>
      <c r="C18" s="38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ht="12.75" customHeight="1" x14ac:dyDescent="0.25">
      <c r="A19" s="35"/>
      <c r="B19" s="33"/>
      <c r="C19" s="38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ht="12.75" customHeight="1" x14ac:dyDescent="0.25">
      <c r="A20" s="6"/>
      <c r="B20" s="8" t="s">
        <v>16</v>
      </c>
      <c r="C20" s="57"/>
      <c r="D20" s="56">
        <f>D12+D13+D14+D15+D16+D17+D18</f>
        <v>31.400000000000002</v>
      </c>
      <c r="E20" s="56">
        <f>E12+E13+E14+E16+E17+E19</f>
        <v>22.3</v>
      </c>
      <c r="F20" s="56">
        <f>F12+F13+F14+F16+F17+F18+F19</f>
        <v>74.64</v>
      </c>
      <c r="G20" s="56">
        <f>G12+G13+G14+G15+G16+G17+G18</f>
        <v>783.15000000000009</v>
      </c>
      <c r="H20" s="56">
        <f t="shared" ref="H20:O20" si="1">H12+H13+H14+H16+H17+H19</f>
        <v>9.1300000000000008</v>
      </c>
      <c r="I20" s="56">
        <f t="shared" si="1"/>
        <v>2.9</v>
      </c>
      <c r="J20" s="56">
        <f t="shared" si="1"/>
        <v>0.16</v>
      </c>
      <c r="K20" s="56">
        <f t="shared" si="1"/>
        <v>1.183333333</v>
      </c>
      <c r="L20" s="56">
        <f t="shared" si="1"/>
        <v>167.02999999999997</v>
      </c>
      <c r="M20" s="56">
        <f t="shared" si="1"/>
        <v>2.93</v>
      </c>
      <c r="N20" s="56">
        <f t="shared" si="1"/>
        <v>95.35666667000001</v>
      </c>
      <c r="O20" s="56">
        <f t="shared" si="1"/>
        <v>237.12333332999998</v>
      </c>
    </row>
    <row r="21" spans="1:15" x14ac:dyDescent="0.25">
      <c r="A21" s="6"/>
      <c r="B21" s="1" t="s">
        <v>17</v>
      </c>
      <c r="C21" s="54"/>
      <c r="D21" s="55">
        <f t="shared" ref="D21:O21" si="2">D10+D20</f>
        <v>49.44</v>
      </c>
      <c r="E21" s="55">
        <f t="shared" si="2"/>
        <v>38.82</v>
      </c>
      <c r="F21" s="55">
        <f t="shared" si="2"/>
        <v>130.19</v>
      </c>
      <c r="G21" s="55">
        <f t="shared" si="2"/>
        <v>1229.45</v>
      </c>
      <c r="H21" s="55">
        <f t="shared" si="2"/>
        <v>10.345000000000001</v>
      </c>
      <c r="I21" s="55">
        <f t="shared" si="2"/>
        <v>2.9</v>
      </c>
      <c r="J21" s="55">
        <f t="shared" si="2"/>
        <v>0.30000000000000004</v>
      </c>
      <c r="K21" s="55">
        <f t="shared" si="2"/>
        <v>2.8433333330000004</v>
      </c>
      <c r="L21" s="55">
        <f t="shared" si="2"/>
        <v>211.12999999999997</v>
      </c>
      <c r="M21" s="55">
        <f t="shared" si="2"/>
        <v>5.96</v>
      </c>
      <c r="N21" s="55">
        <f t="shared" si="2"/>
        <v>147.28666666999999</v>
      </c>
      <c r="O21" s="55">
        <f t="shared" si="2"/>
        <v>446.82333332999997</v>
      </c>
    </row>
    <row r="22" spans="1:1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5">
      <c r="D23" s="9"/>
      <c r="E23" s="9"/>
      <c r="F23" s="9"/>
      <c r="G23" s="9"/>
      <c r="H23" s="9"/>
      <c r="I23" s="9"/>
      <c r="J23" s="9"/>
      <c r="K23" s="9"/>
      <c r="L23" s="9"/>
    </row>
    <row r="24" spans="1:15" x14ac:dyDescent="0.25">
      <c r="D24" s="3"/>
      <c r="E24" s="3"/>
      <c r="F24" s="3"/>
      <c r="G24" s="3"/>
      <c r="H24" s="3"/>
      <c r="I24" s="3"/>
      <c r="J24" s="3"/>
      <c r="K24" s="3"/>
      <c r="L24" s="3"/>
    </row>
    <row r="25" spans="1:15" x14ac:dyDescent="0.25">
      <c r="D25" s="3"/>
      <c r="E25" s="3"/>
      <c r="F25" s="3"/>
      <c r="G25" s="3"/>
      <c r="H25" s="3"/>
      <c r="I25" s="3"/>
      <c r="J25" s="3"/>
      <c r="K25" s="3"/>
      <c r="L25" s="3"/>
    </row>
  </sheetData>
  <mergeCells count="3">
    <mergeCell ref="D3:G3"/>
    <mergeCell ref="H3:K3"/>
    <mergeCell ref="L3:O3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2022-07-19T11:59:39Z</dcterms:modified>
</cp:coreProperties>
</file>